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1792DB58-A8EE-4EDF-8D5D-541DC152DEC0}" xr6:coauthVersionLast="47" xr6:coauthVersionMax="47" xr10:uidLastSave="{00000000-0000-0000-0000-000000000000}"/>
  <bookViews>
    <workbookView xWindow="1560" yWindow="1560" windowWidth="24510" windowHeight="14595" xr2:uid="{00000000-000D-0000-FFFF-FFFF00000000}"/>
  </bookViews>
  <sheets>
    <sheet name="Aulas " sheetId="1" r:id="rId1"/>
    <sheet name="Labs" sheetId="3" r:id="rId2"/>
    <sheet name="Servicios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4" l="1"/>
  <c r="I42" i="3" l="1"/>
  <c r="I73" i="3"/>
  <c r="I76" i="3" s="1"/>
  <c r="I74" i="3"/>
  <c r="I75" i="3"/>
  <c r="H73" i="3"/>
  <c r="H74" i="3"/>
  <c r="H75" i="3"/>
  <c r="H76" i="3" s="1"/>
  <c r="I63" i="3"/>
  <c r="I58" i="3"/>
  <c r="I50" i="3"/>
  <c r="I32" i="3"/>
  <c r="I18" i="3"/>
  <c r="I10" i="3"/>
  <c r="I67" i="3" l="1"/>
  <c r="J63" i="1"/>
  <c r="J67" i="1" s="1"/>
  <c r="J64" i="1"/>
  <c r="J65" i="1"/>
  <c r="J36" i="1"/>
  <c r="J23" i="1"/>
  <c r="J13" i="1"/>
  <c r="J56" i="1"/>
  <c r="J60" i="1" l="1"/>
  <c r="F9" i="4"/>
  <c r="H63" i="3"/>
  <c r="H58" i="3"/>
  <c r="H50" i="3"/>
  <c r="H42" i="3"/>
  <c r="H32" i="3"/>
  <c r="H18" i="3"/>
  <c r="H10" i="3"/>
  <c r="I56" i="1"/>
  <c r="I40" i="1"/>
  <c r="I36" i="1"/>
  <c r="I63" i="1"/>
  <c r="I64" i="1"/>
  <c r="I65" i="1"/>
  <c r="I23" i="1"/>
  <c r="I13" i="1"/>
  <c r="H67" i="3" l="1"/>
  <c r="I60" i="1"/>
  <c r="I67" i="1"/>
  <c r="F73" i="3"/>
  <c r="G73" i="3"/>
  <c r="F74" i="3"/>
  <c r="F76" i="3" s="1"/>
  <c r="G74" i="3"/>
  <c r="G76" i="3" s="1"/>
  <c r="F75" i="3"/>
  <c r="G75" i="3"/>
  <c r="E9" i="4" l="1"/>
  <c r="F10" i="3" l="1"/>
  <c r="G10" i="3"/>
  <c r="K10" i="3"/>
  <c r="F18" i="3"/>
  <c r="G18" i="3"/>
  <c r="K18" i="3"/>
  <c r="F32" i="3"/>
  <c r="G32" i="3"/>
  <c r="K32" i="3"/>
  <c r="F42" i="3"/>
  <c r="G42" i="3"/>
  <c r="K42" i="3"/>
  <c r="F50" i="3"/>
  <c r="G50" i="3"/>
  <c r="K50" i="3"/>
  <c r="F58" i="3"/>
  <c r="G58" i="3"/>
  <c r="K58" i="3"/>
  <c r="F63" i="3"/>
  <c r="F67" i="3" s="1"/>
  <c r="G63" i="3"/>
  <c r="K63" i="3"/>
  <c r="G67" i="3" l="1"/>
  <c r="D67" i="3"/>
  <c r="E63" i="1" l="1"/>
  <c r="E64" i="1"/>
  <c r="E65" i="1"/>
  <c r="G63" i="1"/>
  <c r="H63" i="1"/>
  <c r="G64" i="1"/>
  <c r="H64" i="1"/>
  <c r="G65" i="1"/>
  <c r="G67" i="1" s="1"/>
  <c r="H65" i="1"/>
  <c r="F65" i="1"/>
  <c r="F64" i="1"/>
  <c r="F63" i="1"/>
  <c r="E67" i="1" l="1"/>
  <c r="H67" i="1"/>
  <c r="F67" i="1"/>
  <c r="F56" i="1"/>
  <c r="G56" i="1"/>
  <c r="H56" i="1"/>
  <c r="F40" i="1"/>
  <c r="G40" i="1"/>
  <c r="H40" i="1"/>
  <c r="F36" i="1"/>
  <c r="G36" i="1"/>
  <c r="H36" i="1"/>
  <c r="F23" i="1"/>
  <c r="F60" i="1" s="1"/>
  <c r="G23" i="1"/>
  <c r="H23" i="1"/>
  <c r="H13" i="1"/>
  <c r="F13" i="1"/>
  <c r="H60" i="1" l="1"/>
  <c r="E56" i="1"/>
  <c r="E40" i="1"/>
  <c r="G13" i="1"/>
  <c r="G60" i="1" s="1"/>
  <c r="E36" i="1" l="1"/>
  <c r="E23" i="1"/>
  <c r="E13" i="1"/>
  <c r="E60" i="1" l="1"/>
</calcChain>
</file>

<file path=xl/sharedStrings.xml><?xml version="1.0" encoding="utf-8"?>
<sst xmlns="http://schemas.openxmlformats.org/spreadsheetml/2006/main" count="468" uniqueCount="171">
  <si>
    <t xml:space="preserve">A </t>
  </si>
  <si>
    <t>B</t>
  </si>
  <si>
    <t>C</t>
  </si>
  <si>
    <t xml:space="preserve">Nombre </t>
  </si>
  <si>
    <t xml:space="preserve">Nivel </t>
  </si>
  <si>
    <t xml:space="preserve">m2 </t>
  </si>
  <si>
    <t xml:space="preserve">A1 </t>
  </si>
  <si>
    <t>B1</t>
  </si>
  <si>
    <t>C1</t>
  </si>
  <si>
    <t xml:space="preserve">A2 </t>
  </si>
  <si>
    <t xml:space="preserve">Aulas </t>
  </si>
  <si>
    <t>A3</t>
  </si>
  <si>
    <t>A4</t>
  </si>
  <si>
    <t xml:space="preserve">A5 </t>
  </si>
  <si>
    <t xml:space="preserve">A7 </t>
  </si>
  <si>
    <t>A8</t>
  </si>
  <si>
    <t xml:space="preserve">A9 </t>
  </si>
  <si>
    <t xml:space="preserve">Total </t>
  </si>
  <si>
    <t>B2</t>
  </si>
  <si>
    <t>B3</t>
  </si>
  <si>
    <t>B4</t>
  </si>
  <si>
    <t>B5</t>
  </si>
  <si>
    <t xml:space="preserve">B6 </t>
  </si>
  <si>
    <t>B7</t>
  </si>
  <si>
    <t xml:space="preserve">B7 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</si>
  <si>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</si>
  <si>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</si>
  <si>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</si>
  <si>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</si>
  <si>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</si>
  <si>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</si>
  <si>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</si>
  <si>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</si>
  <si>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</si>
  <si>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O 01</t>
  </si>
  <si>
    <t xml:space="preserve">Capacidad Normal </t>
  </si>
  <si>
    <t xml:space="preserve">Ventilación </t>
  </si>
  <si>
    <t xml:space="preserve">Unilateral </t>
  </si>
  <si>
    <t xml:space="preserve">Corrida </t>
  </si>
  <si>
    <t xml:space="preserve">Aula Cómputo P1 </t>
  </si>
  <si>
    <t xml:space="preserve">Aula Cómputo P2 </t>
  </si>
  <si>
    <t xml:space="preserve">Aula Cómputo P3 </t>
  </si>
  <si>
    <t>Capacidad Normal  TOTAL</t>
  </si>
  <si>
    <t>m2 Totales</t>
  </si>
  <si>
    <t>O</t>
  </si>
  <si>
    <t xml:space="preserve">P </t>
  </si>
  <si>
    <t xml:space="preserve">Uso preferente </t>
  </si>
  <si>
    <t>CSH</t>
  </si>
  <si>
    <t>CBS</t>
  </si>
  <si>
    <t>CBI</t>
  </si>
  <si>
    <t xml:space="preserve">P201 </t>
  </si>
  <si>
    <t xml:space="preserve">P202 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</si>
  <si>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</si>
  <si>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</si>
  <si>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</si>
  <si>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</si>
  <si>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</si>
  <si>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</si>
  <si>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</si>
  <si>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</si>
  <si>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</si>
  <si>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</si>
  <si>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Capacidad Retorno</t>
  </si>
  <si>
    <t xml:space="preserve">No. </t>
  </si>
  <si>
    <t xml:space="preserve">Total Aulas </t>
  </si>
  <si>
    <t>Edificio</t>
  </si>
  <si>
    <t>m2</t>
  </si>
  <si>
    <t xml:space="preserve">Totales por División (Uso preferente) </t>
  </si>
  <si>
    <t xml:space="preserve">Nota: A la capacidad de cada aula se debe sumar 1 profesor o profesora. </t>
  </si>
  <si>
    <t>Capacidad Retorno Alumnos</t>
  </si>
  <si>
    <t xml:space="preserve">Capacidad Retorno Alumnos </t>
  </si>
  <si>
    <t xml:space="preserve">Cantidad </t>
  </si>
  <si>
    <t xml:space="preserve">Laboratorios </t>
  </si>
  <si>
    <t>Totales</t>
  </si>
  <si>
    <t>Aula colaborativa</t>
  </si>
  <si>
    <t>N1</t>
  </si>
  <si>
    <t>N</t>
  </si>
  <si>
    <t xml:space="preserve">Número </t>
  </si>
  <si>
    <t xml:space="preserve">Div </t>
  </si>
  <si>
    <t xml:space="preserve">Edificio </t>
  </si>
  <si>
    <t>M4</t>
  </si>
  <si>
    <t>M3</t>
  </si>
  <si>
    <t>M2</t>
  </si>
  <si>
    <t>M1</t>
  </si>
  <si>
    <t>M</t>
  </si>
  <si>
    <t>SOCIAL  LAB</t>
  </si>
  <si>
    <t>I13</t>
  </si>
  <si>
    <t>AULA DE MEDIOS</t>
  </si>
  <si>
    <t>I12</t>
  </si>
  <si>
    <t>I11</t>
  </si>
  <si>
    <t>CBI-CSH</t>
  </si>
  <si>
    <t>I1</t>
  </si>
  <si>
    <t>I</t>
  </si>
  <si>
    <t>CBI-CBS</t>
  </si>
  <si>
    <t>CUARTO INTERDIVISIONAL DE REACTIVOS</t>
  </si>
  <si>
    <t>H6</t>
  </si>
  <si>
    <t>H5</t>
  </si>
  <si>
    <t>CUARTO DIVISIONAL DE REACTORES</t>
  </si>
  <si>
    <t>H4</t>
  </si>
  <si>
    <t>LABORATORIO DIVISIONAL DE MECATRÓNICA</t>
  </si>
  <si>
    <t>H3</t>
  </si>
  <si>
    <t>LABORATORIO DIVISIONAL DE MODELOS HIDRÁULICOS</t>
  </si>
  <si>
    <t>H2</t>
  </si>
  <si>
    <t>H1</t>
  </si>
  <si>
    <t xml:space="preserve">H </t>
  </si>
  <si>
    <t>BIOTERIO</t>
  </si>
  <si>
    <t>G17</t>
  </si>
  <si>
    <t>G16</t>
  </si>
  <si>
    <t>G15</t>
  </si>
  <si>
    <t>G14</t>
  </si>
  <si>
    <t>LABORATORIO DIVISIONAL DE HIDRÁULICA</t>
  </si>
  <si>
    <t>G13</t>
  </si>
  <si>
    <t>LABORATORIO DIVISIONAL DE SISTEMAS DIGITALES</t>
  </si>
  <si>
    <t>G12</t>
  </si>
  <si>
    <t>G11</t>
  </si>
  <si>
    <t>G10</t>
  </si>
  <si>
    <t>G9</t>
  </si>
  <si>
    <t>ESPACIO DE CREATIVIDAD DIGITAL  ECD</t>
  </si>
  <si>
    <t>G8</t>
  </si>
  <si>
    <t>G</t>
  </si>
  <si>
    <t xml:space="preserve">CBI-CBS </t>
  </si>
  <si>
    <t>RESIDUOS  DE LABORATORIO</t>
  </si>
  <si>
    <t>E12</t>
  </si>
  <si>
    <t xml:space="preserve">CBS </t>
  </si>
  <si>
    <t xml:space="preserve">E11 </t>
  </si>
  <si>
    <t xml:space="preserve">CBI </t>
  </si>
  <si>
    <t>E10</t>
  </si>
  <si>
    <t>E7</t>
  </si>
  <si>
    <t>E</t>
  </si>
  <si>
    <t>Lab Docencia CBS</t>
  </si>
  <si>
    <t>D4</t>
  </si>
  <si>
    <t>D3 (Lab CBS)</t>
  </si>
  <si>
    <t xml:space="preserve">D3 </t>
  </si>
  <si>
    <t xml:space="preserve">LAB. DE DOCENCIA CBI - CBS </t>
  </si>
  <si>
    <t>D1-D2</t>
  </si>
  <si>
    <t>D</t>
  </si>
  <si>
    <t xml:space="preserve">Espacio </t>
  </si>
  <si>
    <t xml:space="preserve">Capacidad Retorno Personas  </t>
  </si>
  <si>
    <t>I6</t>
  </si>
  <si>
    <t>Centro de computo</t>
  </si>
  <si>
    <t xml:space="preserve">M10 </t>
  </si>
  <si>
    <t xml:space="preserve">Biblioteca </t>
  </si>
  <si>
    <t>L</t>
  </si>
  <si>
    <t>L1</t>
  </si>
  <si>
    <t xml:space="preserve">Comedor </t>
  </si>
  <si>
    <t>F</t>
  </si>
  <si>
    <t>F1</t>
  </si>
  <si>
    <t>Sala de Usos Múltiples</t>
  </si>
  <si>
    <t>Código</t>
  </si>
  <si>
    <t xml:space="preserve">Código </t>
  </si>
  <si>
    <t>ESPACIO DE ELECTRÓNICA APLICADA A LAS ARTES EEAA</t>
  </si>
  <si>
    <t>LABORATORIO DIVISIONAL DE ANÁLISIS</t>
  </si>
  <si>
    <t>PLATAFORMA CBS DE INVESTIGACIÓN Y DOCENCIA EN BIOTECNOLOGÍA AMBIENTAL</t>
  </si>
  <si>
    <t>ESPACIO DE EXPERIMENTACIÓN AUDIOVISUAL  EEA</t>
  </si>
  <si>
    <t>AULA COLABORATIVA CSH</t>
  </si>
  <si>
    <t>LABORATORIO DE
ANÁLISIS SOCIO ESPACIALES</t>
  </si>
  <si>
    <t>PLATAFORMA CBS DE INVESTIGACIÓN Y DOCENCIA EN BIOCIENCIA Y BIOTECNOLOGÍA AGROALIMENTARIA</t>
  </si>
  <si>
    <t>PLATAFORMA CBS DE INVESTIGACIÓN Y DOCENCIA EN BIOLOGÍA DE LA CONSERVACIÓN</t>
  </si>
  <si>
    <t>PLATAFORMA CBS DE INVESTIGACIÓN Y DOCENCIA EN FISIOLOGÍA INTEGRATIVA Y DE SISTEMAS</t>
  </si>
  <si>
    <t>LABORATORIO DIVISIONAL DE HIDROGEOLOGÍA</t>
  </si>
  <si>
    <t>LABORATORIO DIVISIONAL DE FÍSICA</t>
  </si>
  <si>
    <t>ESPACIO UNITARIO DE FABRICACIÓN DE MODELOS</t>
  </si>
  <si>
    <t>ESPACIO DE EXPERIMENTACIÓN Y EXHIBICIÓN MULTIMEDIA</t>
  </si>
  <si>
    <t>PLATAFORMA  CBS DE INVESTIGACIÓN Y DOCENCIA-1</t>
  </si>
  <si>
    <t>PLATAFORMA  CBS DE INVESTIGACIÓN Y DOCENCIA-2</t>
  </si>
  <si>
    <t>PLATAFORMA  CBS DE INVESTIGACIÓN Y DOCENCIA-3</t>
  </si>
  <si>
    <t>PLATAFORMA  CBS DE INVESTIGACIÓN Y DOCENCIA-4</t>
  </si>
  <si>
    <t>Capacidad Diciembre 2021</t>
  </si>
  <si>
    <t>Capacidad Retorno Diciembre</t>
  </si>
  <si>
    <t>Capacidad febrero 2022</t>
  </si>
  <si>
    <t>P203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</si>
</sst>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4" borderId="2" xfId="0" applyFill="1" applyBorder="1"/>
    <xf numFmtId="0" fontId="1" fillId="6" borderId="20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0" fillId="4" borderId="22" xfId="0" applyFill="1" applyBorder="1"/>
    <xf numFmtId="0" fontId="1" fillId="4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3" fontId="0" fillId="10" borderId="0" xfId="0" applyNumberFormat="1" applyFill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 wrapText="1"/>
    </xf>
    <xf numFmtId="0" fontId="0" fillId="13" borderId="30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 wrapText="1"/>
    </xf>
    <xf numFmtId="0" fontId="0" fillId="13" borderId="14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3" fontId="0" fillId="13" borderId="0" xfId="0" applyNumberFormat="1" applyFill="1" applyAlignment="1">
      <alignment horizontal="center" vertical="center" wrapText="1"/>
    </xf>
    <xf numFmtId="3" fontId="1" fillId="13" borderId="1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/>
    </xf>
    <xf numFmtId="0" fontId="0" fillId="14" borderId="10" xfId="0" applyFont="1" applyFill="1" applyBorder="1" applyAlignment="1">
      <alignment horizontal="center" vertical="center" wrapText="1"/>
    </xf>
    <xf numFmtId="0" fontId="0" fillId="14" borderId="8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 wrapText="1"/>
    </xf>
    <xf numFmtId="0" fontId="0" fillId="14" borderId="14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3" fontId="0" fillId="14" borderId="9" xfId="0" applyNumberFormat="1" applyFill="1" applyBorder="1" applyAlignment="1">
      <alignment horizontal="center" vertical="center"/>
    </xf>
    <xf numFmtId="3" fontId="0" fillId="14" borderId="12" xfId="0" applyNumberFormat="1" applyFill="1" applyBorder="1" applyAlignment="1">
      <alignment horizontal="center" vertical="center"/>
    </xf>
    <xf numFmtId="3" fontId="0" fillId="14" borderId="23" xfId="0" applyNumberFormat="1" applyFill="1" applyBorder="1" applyAlignment="1">
      <alignment horizontal="center" vertical="center"/>
    </xf>
    <xf numFmtId="3" fontId="0" fillId="14" borderId="0" xfId="0" applyNumberFormat="1" applyFill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7" fillId="10" borderId="30" xfId="0" applyFont="1" applyFill="1" applyBorder="1" applyAlignment="1">
      <alignment horizontal="center" vertical="center" wrapText="1"/>
    </xf>
    <xf numFmtId="3" fontId="0" fillId="13" borderId="39" xfId="0" applyNumberFormat="1" applyFill="1" applyBorder="1" applyAlignment="1">
      <alignment horizontal="center" vertical="center"/>
    </xf>
    <xf numFmtId="3" fontId="0" fillId="13" borderId="40" xfId="0" applyNumberFormat="1" applyFill="1" applyBorder="1" applyAlignment="1">
      <alignment horizontal="center" vertical="center"/>
    </xf>
    <xf numFmtId="3" fontId="0" fillId="13" borderId="41" xfId="0" applyNumberFormat="1" applyFill="1" applyBorder="1" applyAlignment="1">
      <alignment horizontal="center" vertical="center"/>
    </xf>
    <xf numFmtId="0" fontId="0" fillId="10" borderId="42" xfId="0" applyFont="1" applyFill="1" applyBorder="1" applyAlignment="1">
      <alignment horizontal="center" vertical="center" wrapText="1"/>
    </xf>
    <xf numFmtId="0" fontId="0" fillId="10" borderId="43" xfId="0" applyFont="1" applyFill="1" applyBorder="1" applyAlignment="1">
      <alignment horizontal="center" vertical="center" wrapText="1"/>
    </xf>
    <xf numFmtId="0" fontId="0" fillId="10" borderId="44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/>
    </xf>
    <xf numFmtId="3" fontId="8" fillId="14" borderId="1" xfId="0" applyNumberFormat="1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3" fontId="8" fillId="13" borderId="2" xfId="0" applyNumberFormat="1" applyFont="1" applyFill="1" applyBorder="1" applyAlignment="1">
      <alignment horizontal="center" vertical="center"/>
    </xf>
    <xf numFmtId="0" fontId="19" fillId="10" borderId="42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0" fillId="12" borderId="0" xfId="0" applyFill="1"/>
    <xf numFmtId="0" fontId="15" fillId="13" borderId="1" xfId="0" applyFont="1" applyFill="1" applyBorder="1" applyAlignment="1">
      <alignment horizontal="center" vertical="center"/>
    </xf>
    <xf numFmtId="0" fontId="0" fillId="13" borderId="0" xfId="0" applyFill="1"/>
    <xf numFmtId="0" fontId="0" fillId="3" borderId="0" xfId="0" applyFill="1"/>
    <xf numFmtId="0" fontId="1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zoomScaleNormal="100" workbookViewId="0">
      <selection activeCell="R70" sqref="R70"/>
    </sheetView>
  </sheetViews>
  <sheetFormatPr baseColWidth="10" defaultColWidth="9.140625" defaultRowHeight="15" x14ac:dyDescent="0.25"/>
  <cols>
    <col min="1" max="1" width="1.85546875" customWidth="1"/>
    <col min="3" max="4" width="14" customWidth="1"/>
    <col min="6" max="6" width="6.42578125" customWidth="1"/>
    <col min="7" max="7" width="10.42578125" customWidth="1"/>
    <col min="8" max="8" width="12.140625" style="164" customWidth="1"/>
    <col min="9" max="9" width="14.140625" style="148" customWidth="1"/>
    <col min="10" max="10" width="14.140625" style="123" customWidth="1"/>
    <col min="11" max="11" width="13.140625" customWidth="1"/>
    <col min="13" max="13" width="1.28515625" customWidth="1"/>
    <col min="14" max="14" width="4.140625" customWidth="1"/>
  </cols>
  <sheetData>
    <row r="1" spans="1:15" ht="15" customHeight="1" x14ac:dyDescent="0.25">
      <c r="C1" s="13"/>
      <c r="D1" s="13"/>
      <c r="E1" s="13"/>
      <c r="G1" s="13"/>
      <c r="K1" s="13"/>
      <c r="L1" s="13"/>
    </row>
    <row r="2" spans="1:15" ht="24.95" customHeight="1" x14ac:dyDescent="0.25">
      <c r="C2" s="239" t="s">
        <v>10</v>
      </c>
      <c r="D2" s="240"/>
      <c r="E2" s="240"/>
      <c r="F2" s="240"/>
      <c r="G2" s="240"/>
      <c r="H2" s="240"/>
      <c r="I2" s="240"/>
      <c r="J2" s="240"/>
      <c r="K2" s="240"/>
      <c r="L2" s="240"/>
    </row>
    <row r="3" spans="1:15" ht="15.75" thickBot="1" x14ac:dyDescent="0.3">
      <c r="M3" s="2"/>
    </row>
    <row r="4" spans="1:15" ht="39.950000000000003" customHeight="1" thickBot="1" x14ac:dyDescent="0.3">
      <c r="A4" s="1"/>
      <c r="B4" s="36" t="s">
        <v>65</v>
      </c>
      <c r="C4" s="42" t="s">
        <v>149</v>
      </c>
      <c r="D4" s="42" t="s">
        <v>3</v>
      </c>
      <c r="E4" s="42" t="s">
        <v>5</v>
      </c>
      <c r="F4" s="42" t="s">
        <v>63</v>
      </c>
      <c r="G4" s="43" t="s">
        <v>35</v>
      </c>
      <c r="H4" s="165" t="s">
        <v>62</v>
      </c>
      <c r="I4" s="149" t="s">
        <v>167</v>
      </c>
      <c r="J4" s="124" t="s">
        <v>169</v>
      </c>
      <c r="K4" s="42" t="s">
        <v>36</v>
      </c>
      <c r="L4" s="21" t="s">
        <v>4</v>
      </c>
      <c r="M4" s="37"/>
      <c r="N4" s="254" t="s">
        <v>46</v>
      </c>
      <c r="O4" s="255"/>
    </row>
    <row r="5" spans="1:15" ht="15.75" customHeight="1" thickBot="1" x14ac:dyDescent="0.3">
      <c r="A5" s="1"/>
      <c r="B5" s="249" t="s">
        <v>0</v>
      </c>
      <c r="C5" s="44" t="s">
        <v>6</v>
      </c>
      <c r="D5" s="6" t="s">
        <v>6</v>
      </c>
      <c r="E5" s="6">
        <v>36</v>
      </c>
      <c r="F5" s="45">
        <v>1</v>
      </c>
      <c r="G5" s="6">
        <v>25</v>
      </c>
      <c r="H5" s="166">
        <v>9</v>
      </c>
      <c r="I5" s="150">
        <v>12</v>
      </c>
      <c r="J5" s="125">
        <v>16</v>
      </c>
      <c r="K5" s="6" t="s">
        <v>37</v>
      </c>
      <c r="L5" s="7">
        <v>0</v>
      </c>
      <c r="M5" s="3"/>
      <c r="N5" s="22"/>
      <c r="O5" s="23" t="s">
        <v>47</v>
      </c>
    </row>
    <row r="6" spans="1:15" ht="15" customHeight="1" thickBot="1" x14ac:dyDescent="0.3">
      <c r="A6" s="1"/>
      <c r="B6" s="250"/>
      <c r="C6" s="46" t="s">
        <v>9</v>
      </c>
      <c r="D6" s="4" t="s">
        <v>9</v>
      </c>
      <c r="E6" s="4">
        <v>36</v>
      </c>
      <c r="F6" s="11">
        <v>1</v>
      </c>
      <c r="G6" s="4">
        <v>25</v>
      </c>
      <c r="H6" s="167">
        <v>9</v>
      </c>
      <c r="I6" s="151">
        <v>12</v>
      </c>
      <c r="J6" s="125">
        <v>16</v>
      </c>
      <c r="K6" s="4" t="s">
        <v>37</v>
      </c>
      <c r="L6" s="8">
        <v>0</v>
      </c>
      <c r="M6" s="3"/>
      <c r="N6" s="24"/>
      <c r="O6" s="23" t="s">
        <v>47</v>
      </c>
    </row>
    <row r="7" spans="1:15" ht="15" customHeight="1" thickBot="1" x14ac:dyDescent="0.3">
      <c r="A7" s="1"/>
      <c r="B7" s="250"/>
      <c r="C7" s="46" t="s">
        <v>11</v>
      </c>
      <c r="D7" s="4" t="s">
        <v>11</v>
      </c>
      <c r="E7" s="4">
        <v>36</v>
      </c>
      <c r="F7" s="11">
        <v>1</v>
      </c>
      <c r="G7" s="4">
        <v>25</v>
      </c>
      <c r="H7" s="167">
        <v>9</v>
      </c>
      <c r="I7" s="151">
        <v>12</v>
      </c>
      <c r="J7" s="125">
        <v>16</v>
      </c>
      <c r="K7" s="4" t="s">
        <v>37</v>
      </c>
      <c r="L7" s="8">
        <v>0</v>
      </c>
      <c r="M7" s="3"/>
      <c r="N7" s="22"/>
      <c r="O7" s="26" t="s">
        <v>48</v>
      </c>
    </row>
    <row r="8" spans="1:15" ht="15" customHeight="1" thickBot="1" x14ac:dyDescent="0.3">
      <c r="A8" s="1"/>
      <c r="B8" s="250"/>
      <c r="C8" s="46" t="s">
        <v>12</v>
      </c>
      <c r="D8" s="4" t="s">
        <v>12</v>
      </c>
      <c r="E8" s="4">
        <v>36</v>
      </c>
      <c r="F8" s="11">
        <v>1</v>
      </c>
      <c r="G8" s="4">
        <v>25</v>
      </c>
      <c r="H8" s="167">
        <v>9</v>
      </c>
      <c r="I8" s="151">
        <v>12</v>
      </c>
      <c r="J8" s="125">
        <v>16</v>
      </c>
      <c r="K8" s="4" t="s">
        <v>37</v>
      </c>
      <c r="L8" s="8">
        <v>0</v>
      </c>
      <c r="M8" s="3"/>
      <c r="N8" s="22"/>
      <c r="O8" s="23" t="s">
        <v>47</v>
      </c>
    </row>
    <row r="9" spans="1:15" ht="15" customHeight="1" thickBot="1" x14ac:dyDescent="0.3">
      <c r="A9" s="1"/>
      <c r="B9" s="250"/>
      <c r="C9" s="46" t="s">
        <v>13</v>
      </c>
      <c r="D9" s="4" t="s">
        <v>13</v>
      </c>
      <c r="E9" s="4">
        <v>36</v>
      </c>
      <c r="F9" s="11">
        <v>1</v>
      </c>
      <c r="G9" s="4">
        <v>25</v>
      </c>
      <c r="H9" s="167">
        <v>9</v>
      </c>
      <c r="I9" s="151">
        <v>12</v>
      </c>
      <c r="J9" s="125">
        <v>16</v>
      </c>
      <c r="K9" s="4" t="s">
        <v>37</v>
      </c>
      <c r="L9" s="8">
        <v>0</v>
      </c>
      <c r="M9" s="3"/>
      <c r="N9" s="22"/>
      <c r="O9" s="25" t="s">
        <v>49</v>
      </c>
    </row>
    <row r="10" spans="1:15" ht="15" customHeight="1" thickBot="1" x14ac:dyDescent="0.3">
      <c r="A10" s="1"/>
      <c r="B10" s="250"/>
      <c r="C10" s="46" t="s">
        <v>14</v>
      </c>
      <c r="D10" s="4" t="s">
        <v>14</v>
      </c>
      <c r="E10" s="4">
        <v>46</v>
      </c>
      <c r="F10" s="11">
        <v>1</v>
      </c>
      <c r="G10" s="4">
        <v>25</v>
      </c>
      <c r="H10" s="167">
        <v>12</v>
      </c>
      <c r="I10" s="151">
        <v>16</v>
      </c>
      <c r="J10" s="126">
        <v>20</v>
      </c>
      <c r="K10" s="4" t="s">
        <v>37</v>
      </c>
      <c r="L10" s="8">
        <v>0</v>
      </c>
      <c r="M10" s="3"/>
      <c r="N10" s="22"/>
      <c r="O10" s="26" t="s">
        <v>48</v>
      </c>
    </row>
    <row r="11" spans="1:15" ht="15" customHeight="1" thickBot="1" x14ac:dyDescent="0.3">
      <c r="A11" s="1"/>
      <c r="B11" s="250"/>
      <c r="C11" s="46" t="s">
        <v>15</v>
      </c>
      <c r="D11" s="4" t="s">
        <v>15</v>
      </c>
      <c r="E11" s="4">
        <v>46</v>
      </c>
      <c r="F11" s="11">
        <v>1</v>
      </c>
      <c r="G11" s="4">
        <v>25</v>
      </c>
      <c r="H11" s="167">
        <v>12</v>
      </c>
      <c r="I11" s="151">
        <v>16</v>
      </c>
      <c r="J11" s="126">
        <v>20</v>
      </c>
      <c r="K11" s="4" t="s">
        <v>37</v>
      </c>
      <c r="L11" s="8">
        <v>0</v>
      </c>
      <c r="M11" s="3"/>
      <c r="N11" s="22"/>
      <c r="O11" s="23" t="s">
        <v>47</v>
      </c>
    </row>
    <row r="12" spans="1:15" ht="15.75" customHeight="1" thickBot="1" x14ac:dyDescent="0.3">
      <c r="A12" s="1"/>
      <c r="B12" s="250"/>
      <c r="C12" s="47" t="s">
        <v>16</v>
      </c>
      <c r="D12" s="9" t="s">
        <v>16</v>
      </c>
      <c r="E12" s="9">
        <v>46</v>
      </c>
      <c r="F12" s="14">
        <v>1</v>
      </c>
      <c r="G12" s="9">
        <v>25</v>
      </c>
      <c r="H12" s="168">
        <v>12</v>
      </c>
      <c r="I12" s="152">
        <v>16</v>
      </c>
      <c r="J12" s="127">
        <v>20</v>
      </c>
      <c r="K12" s="9" t="s">
        <v>37</v>
      </c>
      <c r="L12" s="10">
        <v>0</v>
      </c>
      <c r="M12" s="3"/>
      <c r="N12" s="22"/>
      <c r="O12" s="25" t="s">
        <v>49</v>
      </c>
    </row>
    <row r="13" spans="1:15" ht="15.75" thickBot="1" x14ac:dyDescent="0.3">
      <c r="A13" s="1"/>
      <c r="B13" s="251"/>
      <c r="C13" s="3"/>
      <c r="D13" s="5" t="s">
        <v>17</v>
      </c>
      <c r="E13" s="5">
        <f t="shared" ref="E13:J13" si="0">SUM(E5:E12)</f>
        <v>318</v>
      </c>
      <c r="F13" s="5">
        <f t="shared" si="0"/>
        <v>8</v>
      </c>
      <c r="G13" s="5">
        <f t="shared" si="0"/>
        <v>200</v>
      </c>
      <c r="H13" s="169">
        <f t="shared" si="0"/>
        <v>81</v>
      </c>
      <c r="I13" s="153">
        <f t="shared" si="0"/>
        <v>108</v>
      </c>
      <c r="J13" s="188">
        <f t="shared" si="0"/>
        <v>140</v>
      </c>
      <c r="K13" s="5"/>
      <c r="L13" s="5"/>
      <c r="M13" s="20"/>
    </row>
    <row r="14" spans="1:15" ht="15.75" thickBot="1" x14ac:dyDescent="0.3">
      <c r="A14" s="1"/>
      <c r="B14" s="1"/>
      <c r="C14" s="12"/>
      <c r="D14" s="12"/>
      <c r="E14" s="12"/>
      <c r="F14" s="33"/>
      <c r="G14" s="12"/>
      <c r="K14" s="12"/>
      <c r="L14" s="12"/>
      <c r="M14" s="2"/>
    </row>
    <row r="15" spans="1:15" ht="30.95" customHeight="1" thickBot="1" x14ac:dyDescent="0.3">
      <c r="A15" s="1"/>
      <c r="B15" s="36" t="s">
        <v>65</v>
      </c>
      <c r="C15" s="42" t="s">
        <v>149</v>
      </c>
      <c r="D15" s="42" t="s">
        <v>3</v>
      </c>
      <c r="E15" s="42" t="s">
        <v>5</v>
      </c>
      <c r="F15" s="42" t="s">
        <v>63</v>
      </c>
      <c r="G15" s="43" t="s">
        <v>35</v>
      </c>
      <c r="H15" s="165" t="s">
        <v>62</v>
      </c>
      <c r="I15" s="149" t="s">
        <v>167</v>
      </c>
      <c r="J15" s="124" t="s">
        <v>169</v>
      </c>
      <c r="K15" s="42" t="s">
        <v>36</v>
      </c>
      <c r="L15" s="42" t="s">
        <v>4</v>
      </c>
      <c r="M15" s="37"/>
      <c r="N15" s="254" t="s">
        <v>46</v>
      </c>
      <c r="O15" s="255"/>
    </row>
    <row r="16" spans="1:15" ht="15" customHeight="1" thickBot="1" x14ac:dyDescent="0.3">
      <c r="A16" s="1"/>
      <c r="B16" s="252" t="s">
        <v>1</v>
      </c>
      <c r="C16" s="50" t="s">
        <v>7</v>
      </c>
      <c r="D16" s="51" t="s">
        <v>7</v>
      </c>
      <c r="E16" s="51">
        <v>62</v>
      </c>
      <c r="F16" s="51">
        <v>1</v>
      </c>
      <c r="G16" s="51">
        <v>30</v>
      </c>
      <c r="H16" s="170">
        <v>16</v>
      </c>
      <c r="I16" s="154">
        <v>20</v>
      </c>
      <c r="J16" s="183">
        <v>25</v>
      </c>
      <c r="K16" s="51" t="s">
        <v>38</v>
      </c>
      <c r="L16" s="52">
        <v>0</v>
      </c>
      <c r="M16" s="3"/>
      <c r="N16" s="24"/>
      <c r="O16" s="23" t="s">
        <v>47</v>
      </c>
    </row>
    <row r="17" spans="2:15" ht="15" customHeight="1" thickBot="1" x14ac:dyDescent="0.3">
      <c r="B17" s="251"/>
      <c r="C17" s="53" t="s">
        <v>18</v>
      </c>
      <c r="D17" s="18" t="s">
        <v>18</v>
      </c>
      <c r="E17" s="18">
        <v>62</v>
      </c>
      <c r="F17" s="18">
        <v>1</v>
      </c>
      <c r="G17" s="18">
        <v>30</v>
      </c>
      <c r="H17" s="171">
        <v>16</v>
      </c>
      <c r="I17" s="155">
        <v>20</v>
      </c>
      <c r="J17" s="184">
        <v>25</v>
      </c>
      <c r="K17" s="18" t="s">
        <v>38</v>
      </c>
      <c r="L17" s="54">
        <v>0</v>
      </c>
      <c r="M17" s="3"/>
      <c r="N17" s="24"/>
      <c r="O17" s="23" t="s">
        <v>47</v>
      </c>
    </row>
    <row r="18" spans="2:15" ht="15" customHeight="1" thickBot="1" x14ac:dyDescent="0.3">
      <c r="B18" s="251"/>
      <c r="C18" s="53" t="s">
        <v>19</v>
      </c>
      <c r="D18" s="18" t="s">
        <v>19</v>
      </c>
      <c r="E18" s="18">
        <v>62</v>
      </c>
      <c r="F18" s="18">
        <v>1</v>
      </c>
      <c r="G18" s="18">
        <v>30</v>
      </c>
      <c r="H18" s="171">
        <v>16</v>
      </c>
      <c r="I18" s="155">
        <v>20</v>
      </c>
      <c r="J18" s="184">
        <v>25</v>
      </c>
      <c r="K18" s="18" t="s">
        <v>38</v>
      </c>
      <c r="L18" s="54">
        <v>0</v>
      </c>
      <c r="M18" s="3"/>
      <c r="N18" s="27"/>
      <c r="O18" s="25" t="s">
        <v>49</v>
      </c>
    </row>
    <row r="19" spans="2:15" ht="15" customHeight="1" thickBot="1" x14ac:dyDescent="0.3">
      <c r="B19" s="251"/>
      <c r="C19" s="53" t="s">
        <v>20</v>
      </c>
      <c r="D19" s="18" t="s">
        <v>20</v>
      </c>
      <c r="E19" s="18">
        <v>46</v>
      </c>
      <c r="F19" s="18">
        <v>1</v>
      </c>
      <c r="G19" s="18">
        <v>30</v>
      </c>
      <c r="H19" s="171">
        <v>12</v>
      </c>
      <c r="I19" s="155">
        <v>16</v>
      </c>
      <c r="J19" s="130">
        <v>20</v>
      </c>
      <c r="K19" s="18" t="s">
        <v>38</v>
      </c>
      <c r="L19" s="54">
        <v>0</v>
      </c>
      <c r="M19" s="3"/>
      <c r="N19" s="28"/>
      <c r="O19" s="29" t="s">
        <v>47</v>
      </c>
    </row>
    <row r="20" spans="2:15" ht="15" customHeight="1" thickBot="1" x14ac:dyDescent="0.3">
      <c r="B20" s="251"/>
      <c r="C20" s="53" t="s">
        <v>21</v>
      </c>
      <c r="D20" s="18" t="s">
        <v>21</v>
      </c>
      <c r="E20" s="18">
        <v>46</v>
      </c>
      <c r="F20" s="18">
        <v>1</v>
      </c>
      <c r="G20" s="18">
        <v>30</v>
      </c>
      <c r="H20" s="171">
        <v>12</v>
      </c>
      <c r="I20" s="155">
        <v>16</v>
      </c>
      <c r="J20" s="130">
        <v>20</v>
      </c>
      <c r="K20" s="18" t="s">
        <v>38</v>
      </c>
      <c r="L20" s="54">
        <v>0</v>
      </c>
      <c r="M20" s="3"/>
      <c r="N20" s="32"/>
      <c r="O20" s="26" t="s">
        <v>48</v>
      </c>
    </row>
    <row r="21" spans="2:15" ht="15" customHeight="1" thickBot="1" x14ac:dyDescent="0.3">
      <c r="B21" s="251"/>
      <c r="C21" s="53" t="s">
        <v>22</v>
      </c>
      <c r="D21" s="18" t="s">
        <v>22</v>
      </c>
      <c r="E21" s="18">
        <v>46</v>
      </c>
      <c r="F21" s="18">
        <v>1</v>
      </c>
      <c r="G21" s="18">
        <v>30</v>
      </c>
      <c r="H21" s="171">
        <v>12</v>
      </c>
      <c r="I21" s="155">
        <v>16</v>
      </c>
      <c r="J21" s="130">
        <v>20</v>
      </c>
      <c r="K21" s="18" t="s">
        <v>38</v>
      </c>
      <c r="L21" s="54">
        <v>0</v>
      </c>
      <c r="M21" s="3"/>
      <c r="N21" s="30"/>
      <c r="O21" s="31" t="s">
        <v>49</v>
      </c>
    </row>
    <row r="22" spans="2:15" ht="15.75" customHeight="1" thickBot="1" x14ac:dyDescent="0.3">
      <c r="B22" s="251"/>
      <c r="C22" s="55" t="s">
        <v>23</v>
      </c>
      <c r="D22" s="56" t="s">
        <v>24</v>
      </c>
      <c r="E22" s="56">
        <v>62</v>
      </c>
      <c r="F22" s="56">
        <v>1</v>
      </c>
      <c r="G22" s="56">
        <v>30</v>
      </c>
      <c r="H22" s="171">
        <v>16</v>
      </c>
      <c r="I22" s="156">
        <v>20</v>
      </c>
      <c r="J22" s="189">
        <v>25</v>
      </c>
      <c r="K22" s="56" t="s">
        <v>38</v>
      </c>
      <c r="L22" s="57">
        <v>0</v>
      </c>
      <c r="M22" s="3"/>
      <c r="N22" s="27"/>
      <c r="O22" s="25" t="s">
        <v>49</v>
      </c>
    </row>
    <row r="23" spans="2:15" ht="21.95" customHeight="1" thickBot="1" x14ac:dyDescent="0.3">
      <c r="B23" s="253"/>
      <c r="C23" s="58"/>
      <c r="D23" s="38" t="s">
        <v>17</v>
      </c>
      <c r="E23" s="38">
        <f>SUM(E16:E22)</f>
        <v>386</v>
      </c>
      <c r="F23" s="38">
        <f t="shared" ref="F23:J23" si="1">SUM(F16:F22)</f>
        <v>7</v>
      </c>
      <c r="G23" s="38">
        <f t="shared" si="1"/>
        <v>210</v>
      </c>
      <c r="H23" s="172">
        <f t="shared" si="1"/>
        <v>100</v>
      </c>
      <c r="I23" s="157">
        <f t="shared" si="1"/>
        <v>128</v>
      </c>
      <c r="J23" s="133">
        <f t="shared" si="1"/>
        <v>160</v>
      </c>
      <c r="K23" s="38"/>
      <c r="L23" s="38"/>
      <c r="M23" s="20"/>
    </row>
    <row r="24" spans="2:15" ht="15.75" thickBot="1" x14ac:dyDescent="0.3">
      <c r="B24" s="2"/>
      <c r="C24" s="59"/>
      <c r="D24" s="59"/>
      <c r="E24" s="59"/>
      <c r="F24" s="60"/>
      <c r="G24" s="59"/>
      <c r="H24" s="173"/>
      <c r="I24" s="158"/>
      <c r="J24" s="131"/>
      <c r="K24" s="59"/>
      <c r="L24" s="59"/>
      <c r="M24" s="2"/>
      <c r="N24" s="2"/>
      <c r="O24" s="2"/>
    </row>
    <row r="25" spans="2:15" ht="30.95" customHeight="1" thickBot="1" x14ac:dyDescent="0.3">
      <c r="B25" s="21" t="s">
        <v>65</v>
      </c>
      <c r="C25" s="42" t="s">
        <v>149</v>
      </c>
      <c r="D25" s="42" t="s">
        <v>3</v>
      </c>
      <c r="E25" s="42" t="s">
        <v>5</v>
      </c>
      <c r="F25" s="42" t="s">
        <v>63</v>
      </c>
      <c r="G25" s="43" t="s">
        <v>35</v>
      </c>
      <c r="H25" s="165" t="s">
        <v>62</v>
      </c>
      <c r="I25" s="149" t="s">
        <v>167</v>
      </c>
      <c r="J25" s="124" t="s">
        <v>169</v>
      </c>
      <c r="K25" s="42" t="s">
        <v>36</v>
      </c>
      <c r="L25" s="42" t="s">
        <v>4</v>
      </c>
      <c r="M25" s="37"/>
      <c r="N25" s="254" t="s">
        <v>46</v>
      </c>
      <c r="O25" s="255"/>
    </row>
    <row r="26" spans="2:15" ht="15" customHeight="1" thickBot="1" x14ac:dyDescent="0.3">
      <c r="B26" s="244" t="s">
        <v>2</v>
      </c>
      <c r="C26" s="61" t="s">
        <v>8</v>
      </c>
      <c r="D26" s="51" t="s">
        <v>8</v>
      </c>
      <c r="E26" s="51">
        <v>62</v>
      </c>
      <c r="F26" s="51">
        <v>1</v>
      </c>
      <c r="G26" s="51">
        <v>30</v>
      </c>
      <c r="H26" s="170">
        <v>16</v>
      </c>
      <c r="I26" s="154">
        <v>20</v>
      </c>
      <c r="J26" s="129">
        <v>25</v>
      </c>
      <c r="K26" s="51" t="s">
        <v>38</v>
      </c>
      <c r="L26" s="52">
        <v>0</v>
      </c>
      <c r="M26" s="3"/>
      <c r="N26" s="32"/>
      <c r="O26" s="26" t="s">
        <v>48</v>
      </c>
    </row>
    <row r="27" spans="2:15" ht="15" customHeight="1" thickBot="1" x14ac:dyDescent="0.3">
      <c r="B27" s="245"/>
      <c r="C27" s="62" t="s">
        <v>25</v>
      </c>
      <c r="D27" s="18" t="s">
        <v>25</v>
      </c>
      <c r="E27" s="18">
        <v>62</v>
      </c>
      <c r="F27" s="18">
        <v>1</v>
      </c>
      <c r="G27" s="18">
        <v>30</v>
      </c>
      <c r="H27" s="171">
        <v>16</v>
      </c>
      <c r="I27" s="155">
        <v>20</v>
      </c>
      <c r="J27" s="130">
        <v>25</v>
      </c>
      <c r="K27" s="18" t="s">
        <v>38</v>
      </c>
      <c r="L27" s="54">
        <v>0</v>
      </c>
      <c r="M27" s="3"/>
      <c r="N27" s="22"/>
      <c r="O27" s="26" t="s">
        <v>48</v>
      </c>
    </row>
    <row r="28" spans="2:15" ht="15" customHeight="1" thickBot="1" x14ac:dyDescent="0.3">
      <c r="B28" s="245"/>
      <c r="C28" s="62" t="s">
        <v>26</v>
      </c>
      <c r="D28" s="18" t="s">
        <v>26</v>
      </c>
      <c r="E28" s="18">
        <v>62</v>
      </c>
      <c r="F28" s="18">
        <v>1</v>
      </c>
      <c r="G28" s="18">
        <v>30</v>
      </c>
      <c r="H28" s="171">
        <v>16</v>
      </c>
      <c r="I28" s="155">
        <v>20</v>
      </c>
      <c r="J28" s="130">
        <v>25</v>
      </c>
      <c r="K28" s="18" t="s">
        <v>38</v>
      </c>
      <c r="L28" s="54">
        <v>0</v>
      </c>
      <c r="M28" s="3"/>
      <c r="N28" s="22"/>
      <c r="O28" s="23" t="s">
        <v>47</v>
      </c>
    </row>
    <row r="29" spans="2:15" ht="15" customHeight="1" thickBot="1" x14ac:dyDescent="0.3">
      <c r="B29" s="245"/>
      <c r="C29" s="62" t="s">
        <v>27</v>
      </c>
      <c r="D29" s="18" t="s">
        <v>27</v>
      </c>
      <c r="E29" s="18">
        <v>23</v>
      </c>
      <c r="F29" s="18">
        <v>1</v>
      </c>
      <c r="G29" s="18">
        <v>15</v>
      </c>
      <c r="H29" s="171">
        <v>6</v>
      </c>
      <c r="I29" s="155">
        <v>9</v>
      </c>
      <c r="J29" s="130">
        <v>9</v>
      </c>
      <c r="K29" s="18" t="s">
        <v>37</v>
      </c>
      <c r="L29" s="54">
        <v>0</v>
      </c>
      <c r="M29" s="3"/>
      <c r="N29" s="24"/>
      <c r="O29" s="23" t="s">
        <v>47</v>
      </c>
    </row>
    <row r="30" spans="2:15" ht="15" customHeight="1" thickBot="1" x14ac:dyDescent="0.3">
      <c r="B30" s="245"/>
      <c r="C30" s="62" t="s">
        <v>28</v>
      </c>
      <c r="D30" s="18" t="s">
        <v>28</v>
      </c>
      <c r="E30" s="18">
        <v>23</v>
      </c>
      <c r="F30" s="18">
        <v>1</v>
      </c>
      <c r="G30" s="18">
        <v>15</v>
      </c>
      <c r="H30" s="171">
        <v>6</v>
      </c>
      <c r="I30" s="155">
        <v>9</v>
      </c>
      <c r="J30" s="130">
        <v>9</v>
      </c>
      <c r="K30" s="18" t="s">
        <v>37</v>
      </c>
      <c r="L30" s="54">
        <v>0</v>
      </c>
      <c r="M30" s="3"/>
      <c r="N30" s="32"/>
      <c r="O30" s="26" t="s">
        <v>48</v>
      </c>
    </row>
    <row r="31" spans="2:15" ht="15" customHeight="1" thickBot="1" x14ac:dyDescent="0.3">
      <c r="B31" s="245"/>
      <c r="C31" s="62" t="s">
        <v>29</v>
      </c>
      <c r="D31" s="18" t="s">
        <v>29</v>
      </c>
      <c r="E31" s="18">
        <v>23</v>
      </c>
      <c r="F31" s="18">
        <v>1</v>
      </c>
      <c r="G31" s="18">
        <v>15</v>
      </c>
      <c r="H31" s="171">
        <v>6</v>
      </c>
      <c r="I31" s="155">
        <v>9</v>
      </c>
      <c r="J31" s="130">
        <v>9</v>
      </c>
      <c r="K31" s="18" t="s">
        <v>37</v>
      </c>
      <c r="L31" s="54">
        <v>0</v>
      </c>
      <c r="M31" s="3"/>
      <c r="N31" s="32"/>
      <c r="O31" s="26" t="s">
        <v>48</v>
      </c>
    </row>
    <row r="32" spans="2:15" ht="15.75" customHeight="1" thickBot="1" x14ac:dyDescent="0.3">
      <c r="B32" s="245"/>
      <c r="C32" s="62" t="s">
        <v>30</v>
      </c>
      <c r="D32" s="18" t="s">
        <v>30</v>
      </c>
      <c r="E32" s="18">
        <v>23</v>
      </c>
      <c r="F32" s="18">
        <v>1</v>
      </c>
      <c r="G32" s="18">
        <v>15</v>
      </c>
      <c r="H32" s="171">
        <v>6</v>
      </c>
      <c r="I32" s="155">
        <v>9</v>
      </c>
      <c r="J32" s="130">
        <v>9</v>
      </c>
      <c r="K32" s="18" t="s">
        <v>37</v>
      </c>
      <c r="L32" s="54">
        <v>0</v>
      </c>
      <c r="M32" s="3"/>
      <c r="N32" s="27"/>
      <c r="O32" s="25" t="s">
        <v>49</v>
      </c>
    </row>
    <row r="33" spans="2:15" ht="15" customHeight="1" thickBot="1" x14ac:dyDescent="0.3">
      <c r="B33" s="245"/>
      <c r="C33" s="62" t="s">
        <v>31</v>
      </c>
      <c r="D33" s="18" t="s">
        <v>31</v>
      </c>
      <c r="E33" s="18">
        <v>23</v>
      </c>
      <c r="F33" s="18">
        <v>1</v>
      </c>
      <c r="G33" s="18">
        <v>15</v>
      </c>
      <c r="H33" s="171">
        <v>6</v>
      </c>
      <c r="I33" s="155">
        <v>9</v>
      </c>
      <c r="J33" s="130">
        <v>9</v>
      </c>
      <c r="K33" s="18" t="s">
        <v>37</v>
      </c>
      <c r="L33" s="54">
        <v>0</v>
      </c>
      <c r="M33" s="3"/>
      <c r="N33" s="27"/>
      <c r="O33" s="25" t="s">
        <v>49</v>
      </c>
    </row>
    <row r="34" spans="2:15" ht="15" customHeight="1" thickBot="1" x14ac:dyDescent="0.3">
      <c r="B34" s="245"/>
      <c r="C34" s="62" t="s">
        <v>32</v>
      </c>
      <c r="D34" s="18" t="s">
        <v>32</v>
      </c>
      <c r="E34" s="18">
        <v>23</v>
      </c>
      <c r="F34" s="18">
        <v>1</v>
      </c>
      <c r="G34" s="18">
        <v>15</v>
      </c>
      <c r="H34" s="171">
        <v>6</v>
      </c>
      <c r="I34" s="155">
        <v>9</v>
      </c>
      <c r="J34" s="130">
        <v>9</v>
      </c>
      <c r="K34" s="18" t="s">
        <v>37</v>
      </c>
      <c r="L34" s="54">
        <v>0</v>
      </c>
      <c r="M34" s="3"/>
      <c r="N34" s="24"/>
      <c r="O34" s="23" t="s">
        <v>47</v>
      </c>
    </row>
    <row r="35" spans="2:15" ht="15.75" customHeight="1" thickBot="1" x14ac:dyDescent="0.3">
      <c r="B35" s="245"/>
      <c r="C35" s="63" t="s">
        <v>33</v>
      </c>
      <c r="D35" s="56" t="s">
        <v>33</v>
      </c>
      <c r="E35" s="56">
        <v>62</v>
      </c>
      <c r="F35" s="56">
        <v>1</v>
      </c>
      <c r="G35" s="56">
        <v>30</v>
      </c>
      <c r="H35" s="174">
        <v>16</v>
      </c>
      <c r="I35" s="159">
        <v>20</v>
      </c>
      <c r="J35" s="132">
        <v>25</v>
      </c>
      <c r="K35" s="56" t="s">
        <v>38</v>
      </c>
      <c r="L35" s="57">
        <v>0</v>
      </c>
      <c r="M35" s="3"/>
      <c r="N35" s="32"/>
      <c r="O35" s="26" t="s">
        <v>48</v>
      </c>
    </row>
    <row r="36" spans="2:15" ht="18.95" customHeight="1" thickBot="1" x14ac:dyDescent="0.3">
      <c r="B36" s="246"/>
      <c r="C36" s="64"/>
      <c r="D36" s="38" t="s">
        <v>17</v>
      </c>
      <c r="E36" s="38">
        <f>SUM(E26:E35)</f>
        <v>386</v>
      </c>
      <c r="F36" s="38">
        <f t="shared" ref="F36:J36" si="2">SUM(F26:F35)</f>
        <v>10</v>
      </c>
      <c r="G36" s="38">
        <f t="shared" si="2"/>
        <v>210</v>
      </c>
      <c r="H36" s="172">
        <f t="shared" si="2"/>
        <v>100</v>
      </c>
      <c r="I36" s="157">
        <f t="shared" si="2"/>
        <v>134</v>
      </c>
      <c r="J36" s="133">
        <f t="shared" si="2"/>
        <v>154</v>
      </c>
      <c r="K36" s="38"/>
      <c r="L36" s="38"/>
      <c r="M36" s="20"/>
    </row>
    <row r="37" spans="2:15" ht="16.5" customHeight="1" thickBot="1" x14ac:dyDescent="0.3">
      <c r="B37" s="17"/>
      <c r="C37" s="59"/>
      <c r="D37" s="59"/>
      <c r="E37" s="59"/>
      <c r="F37" s="60"/>
      <c r="G37" s="59"/>
      <c r="H37" s="173"/>
      <c r="I37" s="158"/>
      <c r="J37" s="131"/>
      <c r="K37" s="59"/>
      <c r="L37" s="59"/>
      <c r="M37" s="2"/>
      <c r="N37" s="2"/>
      <c r="O37" s="2"/>
    </row>
    <row r="38" spans="2:15" ht="45.75" thickBot="1" x14ac:dyDescent="0.3">
      <c r="B38" s="36" t="s">
        <v>65</v>
      </c>
      <c r="C38" s="38" t="s">
        <v>149</v>
      </c>
      <c r="D38" s="38" t="s">
        <v>3</v>
      </c>
      <c r="E38" s="38" t="s">
        <v>5</v>
      </c>
      <c r="F38" s="38" t="s">
        <v>63</v>
      </c>
      <c r="G38" s="39" t="s">
        <v>35</v>
      </c>
      <c r="H38" s="175" t="s">
        <v>62</v>
      </c>
      <c r="I38" s="149" t="s">
        <v>167</v>
      </c>
      <c r="J38" s="124" t="s">
        <v>169</v>
      </c>
      <c r="K38" s="38" t="s">
        <v>36</v>
      </c>
      <c r="L38" s="38" t="s">
        <v>4</v>
      </c>
      <c r="M38" s="34"/>
      <c r="N38" s="254" t="s">
        <v>46</v>
      </c>
      <c r="O38" s="255"/>
    </row>
    <row r="39" spans="2:15" ht="15.75" thickBot="1" x14ac:dyDescent="0.3">
      <c r="B39" s="247" t="s">
        <v>44</v>
      </c>
      <c r="C39" s="48" t="s">
        <v>34</v>
      </c>
      <c r="D39" s="48" t="s">
        <v>34</v>
      </c>
      <c r="E39" s="48">
        <v>68</v>
      </c>
      <c r="F39" s="66">
        <v>1</v>
      </c>
      <c r="G39" s="48">
        <v>40</v>
      </c>
      <c r="H39" s="176">
        <v>20</v>
      </c>
      <c r="I39" s="160">
        <v>25</v>
      </c>
      <c r="J39" s="134">
        <v>25</v>
      </c>
      <c r="K39" s="48" t="s">
        <v>37</v>
      </c>
      <c r="L39" s="48">
        <v>0</v>
      </c>
      <c r="M39" s="3"/>
      <c r="N39" s="22"/>
      <c r="O39" s="25" t="s">
        <v>49</v>
      </c>
    </row>
    <row r="40" spans="2:15" ht="15.75" thickBot="1" x14ac:dyDescent="0.3">
      <c r="B40" s="248"/>
      <c r="C40" s="48"/>
      <c r="D40" s="38" t="s">
        <v>17</v>
      </c>
      <c r="E40" s="38">
        <f>SUM(E39:E39)</f>
        <v>68</v>
      </c>
      <c r="F40" s="38">
        <f t="shared" ref="F40:I40" si="3">SUM(F39:F39)</f>
        <v>1</v>
      </c>
      <c r="G40" s="38">
        <f t="shared" si="3"/>
        <v>40</v>
      </c>
      <c r="H40" s="172">
        <f t="shared" si="3"/>
        <v>20</v>
      </c>
      <c r="I40" s="160">
        <f t="shared" si="3"/>
        <v>25</v>
      </c>
      <c r="J40" s="134">
        <v>25</v>
      </c>
      <c r="K40" s="48"/>
      <c r="L40" s="48"/>
      <c r="M40" s="20"/>
    </row>
    <row r="41" spans="2:15" ht="15.75" thickBot="1" x14ac:dyDescent="0.3">
      <c r="B41" s="65"/>
      <c r="C41" s="59"/>
      <c r="D41" s="59"/>
      <c r="E41" s="59"/>
      <c r="F41" s="60"/>
      <c r="G41" s="59"/>
      <c r="H41" s="173"/>
      <c r="I41" s="158"/>
      <c r="J41" s="131"/>
      <c r="K41" s="59"/>
      <c r="L41" s="59"/>
      <c r="M41" s="2"/>
      <c r="N41" s="2"/>
      <c r="O41" s="2"/>
    </row>
    <row r="42" spans="2:15" ht="45.75" thickBot="1" x14ac:dyDescent="0.3">
      <c r="B42" s="36" t="s">
        <v>65</v>
      </c>
      <c r="C42" s="38" t="s">
        <v>149</v>
      </c>
      <c r="D42" s="38" t="s">
        <v>3</v>
      </c>
      <c r="E42" s="38" t="s">
        <v>5</v>
      </c>
      <c r="F42" s="38" t="s">
        <v>63</v>
      </c>
      <c r="G42" s="39" t="s">
        <v>35</v>
      </c>
      <c r="H42" s="175" t="s">
        <v>69</v>
      </c>
      <c r="I42" s="149" t="s">
        <v>167</v>
      </c>
      <c r="J42" s="124" t="s">
        <v>169</v>
      </c>
      <c r="K42" s="38" t="s">
        <v>36</v>
      </c>
      <c r="L42" s="38" t="s">
        <v>4</v>
      </c>
    </row>
    <row r="43" spans="2:15" ht="15.75" thickBot="1" x14ac:dyDescent="0.3">
      <c r="B43" s="241" t="s">
        <v>45</v>
      </c>
      <c r="C43" s="50" t="s">
        <v>50</v>
      </c>
      <c r="D43" s="51" t="s">
        <v>39</v>
      </c>
      <c r="E43" s="51">
        <v>38</v>
      </c>
      <c r="F43" s="51">
        <v>1</v>
      </c>
      <c r="G43" s="51">
        <v>15</v>
      </c>
      <c r="H43" s="170">
        <v>9</v>
      </c>
      <c r="I43" s="154">
        <v>15</v>
      </c>
      <c r="J43" s="185">
        <v>15</v>
      </c>
      <c r="K43" s="51" t="s">
        <v>37</v>
      </c>
      <c r="L43" s="52">
        <v>2</v>
      </c>
      <c r="M43" s="3"/>
      <c r="N43" s="22"/>
      <c r="O43" s="25" t="s">
        <v>49</v>
      </c>
    </row>
    <row r="44" spans="2:15" ht="15.75" thickBot="1" x14ac:dyDescent="0.3">
      <c r="B44" s="242"/>
      <c r="C44" s="53" t="s">
        <v>51</v>
      </c>
      <c r="D44" s="18" t="s">
        <v>40</v>
      </c>
      <c r="E44" s="18">
        <v>38</v>
      </c>
      <c r="F44" s="18">
        <v>1</v>
      </c>
      <c r="G44" s="18">
        <v>15</v>
      </c>
      <c r="H44" s="171">
        <v>9</v>
      </c>
      <c r="I44" s="155">
        <v>15</v>
      </c>
      <c r="J44" s="186">
        <v>15</v>
      </c>
      <c r="K44" s="18" t="s">
        <v>37</v>
      </c>
      <c r="L44" s="54">
        <v>2</v>
      </c>
      <c r="M44" s="3"/>
      <c r="N44" s="22"/>
      <c r="O44" s="23" t="s">
        <v>47</v>
      </c>
    </row>
    <row r="45" spans="2:15" ht="15.75" thickBot="1" x14ac:dyDescent="0.3">
      <c r="B45" s="242"/>
      <c r="C45" s="53" t="s">
        <v>170</v>
      </c>
      <c r="D45" s="18" t="s">
        <v>41</v>
      </c>
      <c r="E45" s="18">
        <v>38</v>
      </c>
      <c r="F45" s="18">
        <v>1</v>
      </c>
      <c r="G45" s="18">
        <v>15</v>
      </c>
      <c r="H45" s="171">
        <v>9</v>
      </c>
      <c r="I45" s="155">
        <v>15</v>
      </c>
      <c r="J45" s="186">
        <v>15</v>
      </c>
      <c r="K45" s="18" t="s">
        <v>37</v>
      </c>
      <c r="L45" s="54">
        <v>2</v>
      </c>
      <c r="M45" s="3"/>
      <c r="N45" s="22"/>
      <c r="O45" s="26" t="s">
        <v>48</v>
      </c>
    </row>
    <row r="46" spans="2:15" ht="15.75" thickBot="1" x14ac:dyDescent="0.3">
      <c r="B46" s="242"/>
      <c r="C46" s="53" t="s">
        <v>52</v>
      </c>
      <c r="D46" s="18" t="s">
        <v>52</v>
      </c>
      <c r="E46" s="18">
        <v>50</v>
      </c>
      <c r="F46" s="18">
        <v>1</v>
      </c>
      <c r="G46" s="18">
        <v>30</v>
      </c>
      <c r="H46" s="171">
        <v>12</v>
      </c>
      <c r="I46" s="155">
        <v>16</v>
      </c>
      <c r="J46" s="130">
        <v>20</v>
      </c>
      <c r="K46" s="18" t="s">
        <v>37</v>
      </c>
      <c r="L46" s="54">
        <v>2</v>
      </c>
      <c r="M46" s="3"/>
      <c r="N46" s="22"/>
      <c r="O46" s="25" t="s">
        <v>49</v>
      </c>
    </row>
    <row r="47" spans="2:15" ht="15.75" thickBot="1" x14ac:dyDescent="0.3">
      <c r="B47" s="242"/>
      <c r="C47" s="53" t="s">
        <v>53</v>
      </c>
      <c r="D47" s="18" t="s">
        <v>53</v>
      </c>
      <c r="E47" s="18">
        <v>50</v>
      </c>
      <c r="F47" s="18">
        <v>1</v>
      </c>
      <c r="G47" s="18">
        <v>30</v>
      </c>
      <c r="H47" s="171">
        <v>12</v>
      </c>
      <c r="I47" s="155">
        <v>16</v>
      </c>
      <c r="J47" s="130">
        <v>20</v>
      </c>
      <c r="K47" s="18" t="s">
        <v>37</v>
      </c>
      <c r="L47" s="54">
        <v>2</v>
      </c>
      <c r="M47" s="3"/>
      <c r="N47" s="22"/>
      <c r="O47" s="25" t="s">
        <v>49</v>
      </c>
    </row>
    <row r="48" spans="2:15" ht="15.75" thickBot="1" x14ac:dyDescent="0.3">
      <c r="B48" s="242"/>
      <c r="C48" s="53" t="s">
        <v>54</v>
      </c>
      <c r="D48" s="18" t="s">
        <v>54</v>
      </c>
      <c r="E48" s="18">
        <v>50</v>
      </c>
      <c r="F48" s="18">
        <v>1</v>
      </c>
      <c r="G48" s="18">
        <v>30</v>
      </c>
      <c r="H48" s="171">
        <v>12</v>
      </c>
      <c r="I48" s="155">
        <v>16</v>
      </c>
      <c r="J48" s="130">
        <v>20</v>
      </c>
      <c r="K48" s="18" t="s">
        <v>37</v>
      </c>
      <c r="L48" s="54">
        <v>2</v>
      </c>
      <c r="M48" s="3"/>
      <c r="N48" s="22"/>
      <c r="O48" s="26" t="s">
        <v>48</v>
      </c>
    </row>
    <row r="49" spans="1:15" ht="15.75" thickBot="1" x14ac:dyDescent="0.3">
      <c r="B49" s="242"/>
      <c r="C49" s="53" t="s">
        <v>55</v>
      </c>
      <c r="D49" s="18" t="s">
        <v>55</v>
      </c>
      <c r="E49" s="18">
        <v>50</v>
      </c>
      <c r="F49" s="18">
        <v>1</v>
      </c>
      <c r="G49" s="18">
        <v>30</v>
      </c>
      <c r="H49" s="171">
        <v>12</v>
      </c>
      <c r="I49" s="155">
        <v>16</v>
      </c>
      <c r="J49" s="130">
        <v>20</v>
      </c>
      <c r="K49" s="18" t="s">
        <v>37</v>
      </c>
      <c r="L49" s="54">
        <v>2</v>
      </c>
      <c r="M49" s="3"/>
      <c r="N49" s="22"/>
      <c r="O49" s="26" t="s">
        <v>48</v>
      </c>
    </row>
    <row r="50" spans="1:15" ht="15.75" thickBot="1" x14ac:dyDescent="0.3">
      <c r="B50" s="242"/>
      <c r="C50" s="53" t="s">
        <v>56</v>
      </c>
      <c r="D50" s="18" t="s">
        <v>56</v>
      </c>
      <c r="E50" s="18">
        <v>50</v>
      </c>
      <c r="F50" s="18">
        <v>1</v>
      </c>
      <c r="G50" s="18">
        <v>30</v>
      </c>
      <c r="H50" s="171">
        <v>12</v>
      </c>
      <c r="I50" s="155">
        <v>16</v>
      </c>
      <c r="J50" s="130">
        <v>20</v>
      </c>
      <c r="K50" s="18" t="s">
        <v>37</v>
      </c>
      <c r="L50" s="54">
        <v>2</v>
      </c>
      <c r="M50" s="3"/>
      <c r="N50" s="22"/>
      <c r="O50" s="23" t="s">
        <v>47</v>
      </c>
    </row>
    <row r="51" spans="1:15" ht="15.75" thickBot="1" x14ac:dyDescent="0.3">
      <c r="B51" s="242"/>
      <c r="C51" s="53" t="s">
        <v>57</v>
      </c>
      <c r="D51" s="18" t="s">
        <v>57</v>
      </c>
      <c r="E51" s="18">
        <v>50</v>
      </c>
      <c r="F51" s="18">
        <v>1</v>
      </c>
      <c r="G51" s="18">
        <v>30</v>
      </c>
      <c r="H51" s="171">
        <v>12</v>
      </c>
      <c r="I51" s="155">
        <v>16</v>
      </c>
      <c r="J51" s="130">
        <v>20</v>
      </c>
      <c r="K51" s="18" t="s">
        <v>37</v>
      </c>
      <c r="L51" s="54">
        <v>2</v>
      </c>
      <c r="M51" s="3"/>
      <c r="N51" s="22"/>
      <c r="O51" s="23" t="s">
        <v>47</v>
      </c>
    </row>
    <row r="52" spans="1:15" ht="15.75" thickBot="1" x14ac:dyDescent="0.3">
      <c r="B52" s="242"/>
      <c r="C52" s="53" t="s">
        <v>58</v>
      </c>
      <c r="D52" s="18" t="s">
        <v>58</v>
      </c>
      <c r="E52" s="18">
        <v>50</v>
      </c>
      <c r="F52" s="18">
        <v>1</v>
      </c>
      <c r="G52" s="18">
        <v>30</v>
      </c>
      <c r="H52" s="171">
        <v>12</v>
      </c>
      <c r="I52" s="155">
        <v>16</v>
      </c>
      <c r="J52" s="130">
        <v>20</v>
      </c>
      <c r="K52" s="18" t="s">
        <v>37</v>
      </c>
      <c r="L52" s="54">
        <v>2</v>
      </c>
      <c r="M52" s="3"/>
      <c r="N52" s="22"/>
      <c r="O52" s="25" t="s">
        <v>49</v>
      </c>
    </row>
    <row r="53" spans="1:15" ht="15.75" thickBot="1" x14ac:dyDescent="0.3">
      <c r="B53" s="242"/>
      <c r="C53" s="53" t="s">
        <v>59</v>
      </c>
      <c r="D53" s="18" t="s">
        <v>59</v>
      </c>
      <c r="E53" s="18">
        <v>50</v>
      </c>
      <c r="F53" s="18">
        <v>1</v>
      </c>
      <c r="G53" s="18">
        <v>30</v>
      </c>
      <c r="H53" s="171">
        <v>12</v>
      </c>
      <c r="I53" s="155">
        <v>16</v>
      </c>
      <c r="J53" s="130">
        <v>20</v>
      </c>
      <c r="K53" s="18" t="s">
        <v>37</v>
      </c>
      <c r="L53" s="54">
        <v>2</v>
      </c>
      <c r="M53" s="3"/>
      <c r="N53" s="22"/>
      <c r="O53" s="26" t="s">
        <v>48</v>
      </c>
    </row>
    <row r="54" spans="1:15" ht="15.75" thickBot="1" x14ac:dyDescent="0.3">
      <c r="B54" s="242"/>
      <c r="C54" s="53" t="s">
        <v>60</v>
      </c>
      <c r="D54" s="18" t="s">
        <v>60</v>
      </c>
      <c r="E54" s="18">
        <v>80</v>
      </c>
      <c r="F54" s="18">
        <v>1</v>
      </c>
      <c r="G54" s="18">
        <v>50</v>
      </c>
      <c r="H54" s="171">
        <v>20</v>
      </c>
      <c r="I54" s="155">
        <v>25</v>
      </c>
      <c r="J54" s="130">
        <v>33</v>
      </c>
      <c r="K54" s="18" t="s">
        <v>37</v>
      </c>
      <c r="L54" s="54">
        <v>2</v>
      </c>
      <c r="M54" s="3"/>
      <c r="N54" s="22"/>
      <c r="O54" s="26" t="s">
        <v>48</v>
      </c>
    </row>
    <row r="55" spans="1:15" ht="15.75" thickBot="1" x14ac:dyDescent="0.3">
      <c r="B55" s="242"/>
      <c r="C55" s="55" t="s">
        <v>61</v>
      </c>
      <c r="D55" s="56" t="s">
        <v>61</v>
      </c>
      <c r="E55" s="56">
        <v>80</v>
      </c>
      <c r="F55" s="56">
        <v>1</v>
      </c>
      <c r="G55" s="56">
        <v>50</v>
      </c>
      <c r="H55" s="174">
        <v>20</v>
      </c>
      <c r="I55" s="159">
        <v>25</v>
      </c>
      <c r="J55" s="132">
        <v>33</v>
      </c>
      <c r="K55" s="56" t="s">
        <v>37</v>
      </c>
      <c r="L55" s="57">
        <v>2</v>
      </c>
      <c r="M55" s="3"/>
      <c r="N55" s="22"/>
      <c r="O55" s="23" t="s">
        <v>47</v>
      </c>
    </row>
    <row r="56" spans="1:15" ht="15.75" thickBot="1" x14ac:dyDescent="0.3">
      <c r="B56" s="243"/>
      <c r="C56" s="49"/>
      <c r="D56" s="49" t="s">
        <v>17</v>
      </c>
      <c r="E56" s="49">
        <f>SUM(E43:E55)</f>
        <v>674</v>
      </c>
      <c r="F56" s="49">
        <f t="shared" ref="F56:J56" si="4">SUM(F43:F55)</f>
        <v>13</v>
      </c>
      <c r="G56" s="49">
        <f t="shared" si="4"/>
        <v>385</v>
      </c>
      <c r="H56" s="169">
        <f t="shared" si="4"/>
        <v>163</v>
      </c>
      <c r="I56" s="153">
        <f t="shared" si="4"/>
        <v>223</v>
      </c>
      <c r="J56" s="128">
        <f t="shared" si="4"/>
        <v>271</v>
      </c>
      <c r="K56" s="49"/>
      <c r="L56" s="49" t="s">
        <v>17</v>
      </c>
      <c r="M56" s="20"/>
    </row>
    <row r="58" spans="1:15" ht="15.75" thickBot="1" x14ac:dyDescent="0.3">
      <c r="A58" s="2"/>
      <c r="B58" s="2"/>
      <c r="C58" s="2"/>
    </row>
    <row r="59" spans="1:15" ht="75.95" customHeight="1" thickBot="1" x14ac:dyDescent="0.3">
      <c r="A59" s="2"/>
      <c r="B59" s="67"/>
      <c r="C59" s="15"/>
      <c r="D59" s="19"/>
      <c r="E59" s="40" t="s">
        <v>43</v>
      </c>
      <c r="F59" s="40" t="s">
        <v>64</v>
      </c>
      <c r="G59" s="40" t="s">
        <v>42</v>
      </c>
      <c r="H59" s="177" t="s">
        <v>70</v>
      </c>
      <c r="I59" s="161" t="s">
        <v>168</v>
      </c>
      <c r="J59" s="187" t="s">
        <v>169</v>
      </c>
      <c r="K59" s="15"/>
      <c r="L59" s="15"/>
    </row>
    <row r="60" spans="1:15" ht="21.95" customHeight="1" thickBot="1" x14ac:dyDescent="0.3">
      <c r="A60" s="2"/>
      <c r="B60" s="67"/>
      <c r="C60" s="15"/>
      <c r="E60" s="41">
        <f>E56+E40+E36+E23+E13</f>
        <v>1832</v>
      </c>
      <c r="F60" s="40">
        <f>F13+F23+F36+F40+F56</f>
        <v>39</v>
      </c>
      <c r="G60" s="41">
        <f t="shared" ref="G60:H60" si="5">G13+G23+G36+G40+G56</f>
        <v>1045</v>
      </c>
      <c r="H60" s="177">
        <f t="shared" si="5"/>
        <v>464</v>
      </c>
      <c r="I60" s="161">
        <f t="shared" ref="I60:J60" si="6">I13+I23+I36+I40+I56</f>
        <v>618</v>
      </c>
      <c r="J60" s="136">
        <f t="shared" si="6"/>
        <v>750</v>
      </c>
      <c r="K60" s="16"/>
      <c r="L60" s="16"/>
    </row>
    <row r="61" spans="1:15" ht="15.75" thickBot="1" x14ac:dyDescent="0.3">
      <c r="A61" s="2"/>
      <c r="B61" s="2"/>
      <c r="C61" s="2"/>
    </row>
    <row r="62" spans="1:15" ht="45.75" thickBot="1" x14ac:dyDescent="0.3">
      <c r="D62" s="35" t="s">
        <v>67</v>
      </c>
      <c r="E62" s="35" t="s">
        <v>66</v>
      </c>
      <c r="F62" s="73" t="s">
        <v>64</v>
      </c>
      <c r="G62" s="73" t="s">
        <v>42</v>
      </c>
      <c r="H62" s="165" t="s">
        <v>62</v>
      </c>
      <c r="I62" s="149" t="s">
        <v>62</v>
      </c>
      <c r="J62" s="187" t="s">
        <v>169</v>
      </c>
      <c r="K62" s="3"/>
    </row>
    <row r="63" spans="1:15" ht="15.75" thickBot="1" x14ac:dyDescent="0.3">
      <c r="D63" s="68" t="s">
        <v>49</v>
      </c>
      <c r="E63" s="69">
        <f t="shared" ref="E63:J63" si="7">E9+E12+E22+E21+E18+E32+E33+E39+E43+E46+E47+E52</f>
        <v>554</v>
      </c>
      <c r="F63" s="69">
        <f t="shared" si="7"/>
        <v>12</v>
      </c>
      <c r="G63" s="69">
        <f t="shared" si="7"/>
        <v>315</v>
      </c>
      <c r="H63" s="178">
        <f t="shared" si="7"/>
        <v>142</v>
      </c>
      <c r="I63" s="190">
        <f t="shared" si="7"/>
        <v>190</v>
      </c>
      <c r="J63" s="193">
        <f t="shared" si="7"/>
        <v>224</v>
      </c>
    </row>
    <row r="64" spans="1:15" ht="15.75" thickBot="1" x14ac:dyDescent="0.3">
      <c r="D64" s="24" t="s">
        <v>47</v>
      </c>
      <c r="E64" s="70">
        <f t="shared" ref="E64:J64" si="8">E5+E6+E8+E11+E16+E17+E19+E28+E29+E34+E44+E50+E51+E55</f>
        <v>650</v>
      </c>
      <c r="F64" s="70">
        <f t="shared" si="8"/>
        <v>14</v>
      </c>
      <c r="G64" s="70">
        <f t="shared" si="8"/>
        <v>375</v>
      </c>
      <c r="H64" s="179">
        <f t="shared" si="8"/>
        <v>164</v>
      </c>
      <c r="I64" s="191">
        <f t="shared" si="8"/>
        <v>218</v>
      </c>
      <c r="J64" s="194">
        <f t="shared" si="8"/>
        <v>269</v>
      </c>
    </row>
    <row r="65" spans="2:15" ht="15.75" thickBot="1" x14ac:dyDescent="0.3">
      <c r="D65" s="32" t="s">
        <v>48</v>
      </c>
      <c r="E65" s="71">
        <f t="shared" ref="E65:J65" si="9">E54+E53+E49+E48+E45+E35+E31+E30+E27+E20+E10+E7+E26</f>
        <v>628</v>
      </c>
      <c r="F65" s="71">
        <f t="shared" si="9"/>
        <v>13</v>
      </c>
      <c r="G65" s="71">
        <f t="shared" si="9"/>
        <v>355</v>
      </c>
      <c r="H65" s="180">
        <f t="shared" si="9"/>
        <v>158</v>
      </c>
      <c r="I65" s="192">
        <f t="shared" si="9"/>
        <v>210</v>
      </c>
      <c r="J65" s="195">
        <f t="shared" si="9"/>
        <v>257</v>
      </c>
    </row>
    <row r="66" spans="2:15" ht="15.75" thickBot="1" x14ac:dyDescent="0.3">
      <c r="E66" s="72"/>
      <c r="F66" s="72"/>
      <c r="G66" s="72"/>
      <c r="H66" s="181"/>
      <c r="I66" s="162"/>
      <c r="J66" s="135"/>
    </row>
    <row r="67" spans="2:15" ht="15.75" thickBot="1" x14ac:dyDescent="0.3">
      <c r="E67" s="137">
        <f>E63+E64+E65</f>
        <v>1832</v>
      </c>
      <c r="F67" s="137">
        <f>F63+F64+F65</f>
        <v>39</v>
      </c>
      <c r="G67" s="137">
        <f t="shared" ref="G67:H67" si="10">G63+G64+G65</f>
        <v>1045</v>
      </c>
      <c r="H67" s="182">
        <f t="shared" si="10"/>
        <v>464</v>
      </c>
      <c r="I67" s="163">
        <f t="shared" ref="I67:J67" si="11">I63+I64+I65</f>
        <v>618</v>
      </c>
      <c r="J67" s="133">
        <f t="shared" si="11"/>
        <v>750</v>
      </c>
      <c r="K67" s="72"/>
    </row>
    <row r="68" spans="2:15" ht="15.75" thickBot="1" x14ac:dyDescent="0.3"/>
    <row r="69" spans="2:15" ht="19.5" thickBot="1" x14ac:dyDescent="0.35">
      <c r="B69" s="236" t="s">
        <v>68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8"/>
    </row>
  </sheetData>
  <mergeCells count="11">
    <mergeCell ref="B69:O69"/>
    <mergeCell ref="C2:L2"/>
    <mergeCell ref="B43:B56"/>
    <mergeCell ref="B26:B36"/>
    <mergeCell ref="B39:B40"/>
    <mergeCell ref="B5:B13"/>
    <mergeCell ref="B16:B23"/>
    <mergeCell ref="N4:O4"/>
    <mergeCell ref="N15:O15"/>
    <mergeCell ref="N25:O25"/>
    <mergeCell ref="N38:O38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6"/>
  <sheetViews>
    <sheetView topLeftCell="A6" zoomScale="130" zoomScaleNormal="130" workbookViewId="0">
      <selection activeCell="M67" sqref="M67"/>
    </sheetView>
  </sheetViews>
  <sheetFormatPr baseColWidth="10" defaultColWidth="9.140625" defaultRowHeight="15" x14ac:dyDescent="0.25"/>
  <cols>
    <col min="2" max="2" width="14.28515625" style="33" customWidth="1"/>
    <col min="3" max="3" width="9.140625" style="33"/>
    <col min="4" max="4" width="24.7109375" style="33" customWidth="1"/>
    <col min="5" max="5" width="10.7109375" style="33" customWidth="1"/>
    <col min="6" max="6" width="9.140625" style="33"/>
    <col min="7" max="7" width="9.140625" style="196"/>
    <col min="8" max="8" width="9.140625" style="205"/>
    <col min="9" max="9" width="9.140625" style="138"/>
    <col min="10" max="11" width="9.140625" style="33"/>
  </cols>
  <sheetData>
    <row r="1" spans="2:11" ht="15" customHeight="1" thickBot="1" x14ac:dyDescent="0.3"/>
    <row r="2" spans="2:11" ht="24.95" customHeight="1" thickBot="1" x14ac:dyDescent="0.3">
      <c r="C2" s="256" t="s">
        <v>72</v>
      </c>
      <c r="D2" s="257"/>
      <c r="E2" s="257"/>
      <c r="F2" s="257"/>
      <c r="G2" s="257"/>
      <c r="H2" s="257"/>
      <c r="I2" s="257"/>
      <c r="J2" s="257"/>
      <c r="K2" s="258"/>
    </row>
    <row r="4" spans="2:11" ht="15.75" thickBot="1" x14ac:dyDescent="0.3"/>
    <row r="5" spans="2:11" ht="36" customHeight="1" thickBot="1" x14ac:dyDescent="0.3">
      <c r="B5" s="264" t="s">
        <v>79</v>
      </c>
      <c r="C5" s="259" t="s">
        <v>72</v>
      </c>
      <c r="D5" s="260"/>
      <c r="E5" s="260"/>
      <c r="F5" s="260"/>
      <c r="G5" s="260"/>
      <c r="H5" s="260"/>
      <c r="I5" s="260"/>
      <c r="J5" s="260"/>
      <c r="K5" s="261"/>
    </row>
    <row r="6" spans="2:11" ht="51.95" customHeight="1" thickBot="1" x14ac:dyDescent="0.3">
      <c r="B6" s="265"/>
      <c r="C6" s="21" t="s">
        <v>149</v>
      </c>
      <c r="D6" s="21" t="s">
        <v>3</v>
      </c>
      <c r="E6" s="21" t="s">
        <v>78</v>
      </c>
      <c r="F6" s="21" t="s">
        <v>5</v>
      </c>
      <c r="G6" s="214" t="s">
        <v>70</v>
      </c>
      <c r="H6" s="215" t="s">
        <v>168</v>
      </c>
      <c r="I6" s="216" t="s">
        <v>169</v>
      </c>
      <c r="J6" s="21" t="s">
        <v>4</v>
      </c>
      <c r="K6" s="21" t="s">
        <v>77</v>
      </c>
    </row>
    <row r="7" spans="2:11" ht="15.75" customHeight="1" x14ac:dyDescent="0.25">
      <c r="B7" s="267" t="s">
        <v>135</v>
      </c>
      <c r="C7" s="44" t="s">
        <v>134</v>
      </c>
      <c r="D7" s="104" t="s">
        <v>133</v>
      </c>
      <c r="E7" s="87" t="s">
        <v>93</v>
      </c>
      <c r="F7" s="45">
        <v>70</v>
      </c>
      <c r="G7" s="197">
        <v>10</v>
      </c>
      <c r="H7" s="206">
        <v>14</v>
      </c>
      <c r="I7" s="139">
        <v>18</v>
      </c>
      <c r="J7" s="45">
        <v>0</v>
      </c>
      <c r="K7" s="114">
        <v>1</v>
      </c>
    </row>
    <row r="8" spans="2:11" ht="15.75" customHeight="1" x14ac:dyDescent="0.25">
      <c r="B8" s="268"/>
      <c r="C8" s="46" t="s">
        <v>132</v>
      </c>
      <c r="D8" s="11" t="s">
        <v>131</v>
      </c>
      <c r="E8" s="11" t="s">
        <v>123</v>
      </c>
      <c r="F8" s="11">
        <v>35</v>
      </c>
      <c r="G8" s="198">
        <v>5</v>
      </c>
      <c r="H8" s="207">
        <v>7</v>
      </c>
      <c r="I8" s="140">
        <v>9</v>
      </c>
      <c r="J8" s="11">
        <v>0</v>
      </c>
      <c r="K8" s="109">
        <v>1</v>
      </c>
    </row>
    <row r="9" spans="2:11" ht="15.75" customHeight="1" thickBot="1" x14ac:dyDescent="0.3">
      <c r="B9" s="268"/>
      <c r="C9" s="47" t="s">
        <v>130</v>
      </c>
      <c r="D9" s="14" t="s">
        <v>129</v>
      </c>
      <c r="E9" s="14" t="s">
        <v>123</v>
      </c>
      <c r="F9" s="14">
        <v>70</v>
      </c>
      <c r="G9" s="199">
        <v>10</v>
      </c>
      <c r="H9" s="208">
        <v>14</v>
      </c>
      <c r="I9" s="141">
        <v>18</v>
      </c>
      <c r="J9" s="14">
        <v>0</v>
      </c>
      <c r="K9" s="110">
        <v>1</v>
      </c>
    </row>
    <row r="10" spans="2:11" ht="15.75" customHeight="1" thickBot="1" x14ac:dyDescent="0.3">
      <c r="B10" s="269"/>
      <c r="E10" s="97" t="s">
        <v>17</v>
      </c>
      <c r="F10" s="97">
        <f>F7+F8+F9</f>
        <v>175</v>
      </c>
      <c r="G10" s="169">
        <f>G7+G8+G9</f>
        <v>25</v>
      </c>
      <c r="H10" s="153">
        <f>H7+H8+H9</f>
        <v>35</v>
      </c>
      <c r="I10" s="121">
        <f>I7+I8+I9</f>
        <v>45</v>
      </c>
      <c r="J10" s="97" t="s">
        <v>17</v>
      </c>
      <c r="K10" s="97">
        <f>SUM(K7:K9)</f>
        <v>3</v>
      </c>
    </row>
    <row r="11" spans="2:11" ht="15.75" thickBot="1" x14ac:dyDescent="0.3"/>
    <row r="12" spans="2:11" ht="36" customHeight="1" thickBot="1" x14ac:dyDescent="0.3">
      <c r="B12" s="264" t="s">
        <v>79</v>
      </c>
      <c r="C12" s="259" t="s">
        <v>72</v>
      </c>
      <c r="D12" s="260"/>
      <c r="E12" s="260"/>
      <c r="F12" s="260"/>
      <c r="G12" s="260"/>
      <c r="H12" s="260"/>
      <c r="I12" s="260"/>
      <c r="J12" s="260"/>
      <c r="K12" s="261"/>
    </row>
    <row r="13" spans="2:11" ht="48" customHeight="1" thickBot="1" x14ac:dyDescent="0.3">
      <c r="B13" s="265"/>
      <c r="C13" s="36" t="s">
        <v>149</v>
      </c>
      <c r="D13" s="36" t="s">
        <v>3</v>
      </c>
      <c r="E13" s="36" t="s">
        <v>78</v>
      </c>
      <c r="F13" s="36" t="s">
        <v>5</v>
      </c>
      <c r="G13" s="214" t="s">
        <v>70</v>
      </c>
      <c r="H13" s="215" t="s">
        <v>168</v>
      </c>
      <c r="I13" s="220" t="s">
        <v>169</v>
      </c>
      <c r="J13" s="36" t="s">
        <v>4</v>
      </c>
      <c r="K13" s="36" t="s">
        <v>77</v>
      </c>
    </row>
    <row r="14" spans="2:11" ht="43.5" customHeight="1" x14ac:dyDescent="0.25">
      <c r="B14" s="270" t="s">
        <v>128</v>
      </c>
      <c r="C14" s="103" t="s">
        <v>127</v>
      </c>
      <c r="D14" s="102" t="s">
        <v>150</v>
      </c>
      <c r="E14" s="101" t="s">
        <v>47</v>
      </c>
      <c r="F14" s="101">
        <v>47</v>
      </c>
      <c r="G14" s="200">
        <v>9</v>
      </c>
      <c r="H14" s="209">
        <v>12</v>
      </c>
      <c r="I14" s="142">
        <v>15</v>
      </c>
      <c r="J14" s="101">
        <v>0</v>
      </c>
      <c r="K14" s="117">
        <v>1</v>
      </c>
    </row>
    <row r="15" spans="2:11" ht="30" customHeight="1" x14ac:dyDescent="0.25">
      <c r="B15" s="271"/>
      <c r="C15" s="46" t="s">
        <v>126</v>
      </c>
      <c r="D15" s="85" t="s">
        <v>151</v>
      </c>
      <c r="E15" s="11" t="s">
        <v>125</v>
      </c>
      <c r="F15" s="11">
        <v>47</v>
      </c>
      <c r="G15" s="198">
        <v>6</v>
      </c>
      <c r="H15" s="207">
        <v>8</v>
      </c>
      <c r="I15" s="140">
        <v>14</v>
      </c>
      <c r="J15" s="11">
        <v>0</v>
      </c>
      <c r="K15" s="115">
        <v>1</v>
      </c>
    </row>
    <row r="16" spans="2:11" ht="75" x14ac:dyDescent="0.25">
      <c r="B16" s="271"/>
      <c r="C16" s="46" t="s">
        <v>124</v>
      </c>
      <c r="D16" s="85" t="s">
        <v>152</v>
      </c>
      <c r="E16" s="11" t="s">
        <v>123</v>
      </c>
      <c r="F16" s="11">
        <v>47</v>
      </c>
      <c r="G16" s="198">
        <v>8</v>
      </c>
      <c r="H16" s="207">
        <v>11</v>
      </c>
      <c r="I16" s="140">
        <v>15</v>
      </c>
      <c r="J16" s="11">
        <v>0</v>
      </c>
      <c r="K16" s="109">
        <v>1</v>
      </c>
    </row>
    <row r="17" spans="2:11" ht="30.75" thickBot="1" x14ac:dyDescent="0.3">
      <c r="B17" s="271"/>
      <c r="C17" s="46" t="s">
        <v>122</v>
      </c>
      <c r="D17" s="85" t="s">
        <v>121</v>
      </c>
      <c r="E17" s="11" t="s">
        <v>120</v>
      </c>
      <c r="F17" s="11">
        <v>5</v>
      </c>
      <c r="G17" s="198">
        <v>1</v>
      </c>
      <c r="H17" s="210">
        <v>2</v>
      </c>
      <c r="I17" s="143">
        <v>2</v>
      </c>
      <c r="J17" s="11">
        <v>0</v>
      </c>
      <c r="K17" s="115">
        <v>1</v>
      </c>
    </row>
    <row r="18" spans="2:11" ht="15.75" thickBot="1" x14ac:dyDescent="0.3">
      <c r="B18" s="269"/>
      <c r="C18" s="82"/>
      <c r="D18" s="82"/>
      <c r="E18" s="36" t="s">
        <v>17</v>
      </c>
      <c r="F18" s="36">
        <f>SUM(F14:F17)</f>
        <v>146</v>
      </c>
      <c r="G18" s="172">
        <f>SUM(G14:G17)</f>
        <v>24</v>
      </c>
      <c r="H18" s="221">
        <f>SUM(H14:H17)</f>
        <v>33</v>
      </c>
      <c r="I18" s="222">
        <f>SUM(I14:I17)</f>
        <v>46</v>
      </c>
      <c r="J18" s="36" t="s">
        <v>17</v>
      </c>
      <c r="K18" s="36">
        <f>SUM(K14,K15,K16+K17)</f>
        <v>4</v>
      </c>
    </row>
    <row r="19" spans="2:11" ht="15.75" thickBot="1" x14ac:dyDescent="0.3"/>
    <row r="20" spans="2:11" ht="36" customHeight="1" thickBot="1" x14ac:dyDescent="0.3">
      <c r="B20" s="264" t="s">
        <v>79</v>
      </c>
      <c r="C20" s="275" t="s">
        <v>72</v>
      </c>
      <c r="D20" s="276"/>
      <c r="E20" s="276"/>
      <c r="F20" s="276"/>
      <c r="G20" s="276"/>
      <c r="H20" s="276"/>
      <c r="I20" s="276"/>
      <c r="J20" s="276"/>
      <c r="K20" s="277"/>
    </row>
    <row r="21" spans="2:11" ht="56.1" customHeight="1" thickBot="1" x14ac:dyDescent="0.3">
      <c r="B21" s="265"/>
      <c r="C21" s="21" t="s">
        <v>149</v>
      </c>
      <c r="D21" s="21" t="s">
        <v>3</v>
      </c>
      <c r="E21" s="21" t="s">
        <v>78</v>
      </c>
      <c r="F21" s="21" t="s">
        <v>5</v>
      </c>
      <c r="G21" s="214" t="s">
        <v>70</v>
      </c>
      <c r="H21" s="215" t="s">
        <v>168</v>
      </c>
      <c r="I21" s="216" t="s">
        <v>169</v>
      </c>
      <c r="J21" s="21" t="s">
        <v>4</v>
      </c>
      <c r="K21" s="21" t="s">
        <v>77</v>
      </c>
    </row>
    <row r="22" spans="2:11" ht="30" x14ac:dyDescent="0.25">
      <c r="B22" s="270" t="s">
        <v>119</v>
      </c>
      <c r="C22" s="94" t="s">
        <v>118</v>
      </c>
      <c r="D22" s="87" t="s">
        <v>117</v>
      </c>
      <c r="E22" s="45" t="s">
        <v>47</v>
      </c>
      <c r="F22" s="45">
        <v>64</v>
      </c>
      <c r="G22" s="197">
        <v>10</v>
      </c>
      <c r="H22" s="206">
        <v>14</v>
      </c>
      <c r="I22" s="139">
        <v>18</v>
      </c>
      <c r="J22" s="45">
        <v>0</v>
      </c>
      <c r="K22" s="118">
        <v>1</v>
      </c>
    </row>
    <row r="23" spans="2:11" ht="45.75" customHeight="1" x14ac:dyDescent="0.25">
      <c r="B23" s="271"/>
      <c r="C23" s="92" t="s">
        <v>116</v>
      </c>
      <c r="D23" s="85" t="s">
        <v>153</v>
      </c>
      <c r="E23" s="11" t="s">
        <v>47</v>
      </c>
      <c r="F23" s="11">
        <v>47</v>
      </c>
      <c r="G23" s="198">
        <v>6</v>
      </c>
      <c r="H23" s="207">
        <v>8</v>
      </c>
      <c r="I23" s="140">
        <v>16</v>
      </c>
      <c r="J23" s="11">
        <v>0</v>
      </c>
      <c r="K23" s="119">
        <v>1</v>
      </c>
    </row>
    <row r="24" spans="2:11" ht="45.75" customHeight="1" x14ac:dyDescent="0.25">
      <c r="B24" s="271"/>
      <c r="C24" s="92" t="s">
        <v>115</v>
      </c>
      <c r="D24" s="85" t="s">
        <v>154</v>
      </c>
      <c r="E24" s="11" t="s">
        <v>47</v>
      </c>
      <c r="F24" s="11">
        <v>47</v>
      </c>
      <c r="G24" s="198">
        <v>6</v>
      </c>
      <c r="H24" s="207">
        <v>8</v>
      </c>
      <c r="I24" s="140">
        <v>14</v>
      </c>
      <c r="J24" s="11">
        <v>0</v>
      </c>
      <c r="K24" s="119">
        <v>1</v>
      </c>
    </row>
    <row r="25" spans="2:11" ht="45" customHeight="1" x14ac:dyDescent="0.25">
      <c r="B25" s="271"/>
      <c r="C25" s="92" t="s">
        <v>114</v>
      </c>
      <c r="D25" s="85" t="s">
        <v>155</v>
      </c>
      <c r="E25" s="11" t="s">
        <v>47</v>
      </c>
      <c r="F25" s="11">
        <v>47</v>
      </c>
      <c r="G25" s="198">
        <v>6</v>
      </c>
      <c r="H25" s="207">
        <v>8</v>
      </c>
      <c r="I25" s="140">
        <v>16</v>
      </c>
      <c r="J25" s="11">
        <v>0</v>
      </c>
      <c r="K25" s="119">
        <v>1</v>
      </c>
    </row>
    <row r="26" spans="2:11" ht="45" customHeight="1" x14ac:dyDescent="0.25">
      <c r="B26" s="271"/>
      <c r="C26" s="92" t="s">
        <v>113</v>
      </c>
      <c r="D26" s="85" t="s">
        <v>112</v>
      </c>
      <c r="E26" s="11" t="s">
        <v>49</v>
      </c>
      <c r="F26" s="11">
        <v>62</v>
      </c>
      <c r="G26" s="198">
        <v>8</v>
      </c>
      <c r="H26" s="207">
        <v>11</v>
      </c>
      <c r="I26" s="140">
        <v>20</v>
      </c>
      <c r="J26" s="11">
        <v>0</v>
      </c>
      <c r="K26" s="115">
        <v>1</v>
      </c>
    </row>
    <row r="27" spans="2:11" ht="45" customHeight="1" x14ac:dyDescent="0.25">
      <c r="B27" s="271"/>
      <c r="C27" s="92" t="s">
        <v>111</v>
      </c>
      <c r="D27" s="85" t="s">
        <v>110</v>
      </c>
      <c r="E27" s="11" t="s">
        <v>49</v>
      </c>
      <c r="F27" s="11">
        <v>79</v>
      </c>
      <c r="G27" s="198">
        <v>8</v>
      </c>
      <c r="H27" s="207">
        <v>11</v>
      </c>
      <c r="I27" s="140">
        <v>20</v>
      </c>
      <c r="J27" s="11">
        <v>0</v>
      </c>
      <c r="K27" s="115">
        <v>1</v>
      </c>
    </row>
    <row r="28" spans="2:11" ht="60" customHeight="1" x14ac:dyDescent="0.25">
      <c r="B28" s="271"/>
      <c r="C28" s="92" t="s">
        <v>109</v>
      </c>
      <c r="D28" s="100" t="s">
        <v>156</v>
      </c>
      <c r="E28" s="11" t="s">
        <v>48</v>
      </c>
      <c r="F28" s="11">
        <v>47</v>
      </c>
      <c r="G28" s="198">
        <v>6</v>
      </c>
      <c r="H28" s="207">
        <v>8</v>
      </c>
      <c r="I28" s="140">
        <v>14</v>
      </c>
      <c r="J28" s="11">
        <v>0</v>
      </c>
      <c r="K28" s="109">
        <v>1</v>
      </c>
    </row>
    <row r="29" spans="2:11" ht="50.1" customHeight="1" x14ac:dyDescent="0.25">
      <c r="B29" s="271"/>
      <c r="C29" s="92" t="s">
        <v>108</v>
      </c>
      <c r="D29" s="100" t="s">
        <v>157</v>
      </c>
      <c r="E29" s="11" t="s">
        <v>48</v>
      </c>
      <c r="F29" s="11">
        <v>47</v>
      </c>
      <c r="G29" s="198">
        <v>6</v>
      </c>
      <c r="H29" s="207">
        <v>8</v>
      </c>
      <c r="I29" s="140">
        <v>14</v>
      </c>
      <c r="J29" s="11">
        <v>0</v>
      </c>
      <c r="K29" s="109">
        <v>1</v>
      </c>
    </row>
    <row r="30" spans="2:11" ht="60" customHeight="1" x14ac:dyDescent="0.25">
      <c r="B30" s="271"/>
      <c r="C30" s="92" t="s">
        <v>107</v>
      </c>
      <c r="D30" s="100" t="s">
        <v>158</v>
      </c>
      <c r="E30" s="11" t="s">
        <v>48</v>
      </c>
      <c r="F30" s="11">
        <v>47</v>
      </c>
      <c r="G30" s="198">
        <v>6</v>
      </c>
      <c r="H30" s="207">
        <v>8</v>
      </c>
      <c r="I30" s="140">
        <v>16</v>
      </c>
      <c r="J30" s="11">
        <v>0</v>
      </c>
      <c r="K30" s="109">
        <v>1</v>
      </c>
    </row>
    <row r="31" spans="2:11" ht="20.100000000000001" customHeight="1" thickBot="1" x14ac:dyDescent="0.3">
      <c r="B31" s="271"/>
      <c r="C31" s="99" t="s">
        <v>106</v>
      </c>
      <c r="D31" s="98" t="s">
        <v>105</v>
      </c>
      <c r="E31" s="14" t="s">
        <v>48</v>
      </c>
      <c r="F31" s="14">
        <v>50</v>
      </c>
      <c r="G31" s="199">
        <v>4</v>
      </c>
      <c r="H31" s="208">
        <v>5</v>
      </c>
      <c r="I31" s="141">
        <v>6</v>
      </c>
      <c r="J31" s="14">
        <v>0</v>
      </c>
      <c r="K31" s="110">
        <v>1</v>
      </c>
    </row>
    <row r="32" spans="2:11" ht="16.5" customHeight="1" thickBot="1" x14ac:dyDescent="0.3">
      <c r="B32" s="269"/>
      <c r="E32" s="97" t="s">
        <v>17</v>
      </c>
      <c r="F32" s="97">
        <f>SUM(F22:F31)</f>
        <v>537</v>
      </c>
      <c r="G32" s="169">
        <f>SUM(G22:G31)</f>
        <v>66</v>
      </c>
      <c r="H32" s="153">
        <f>SUM(H22:H31)</f>
        <v>89</v>
      </c>
      <c r="I32" s="121">
        <f>SUM(I22:I31)</f>
        <v>154</v>
      </c>
      <c r="J32" s="97" t="s">
        <v>17</v>
      </c>
      <c r="K32" s="97">
        <f>SUM(K22:K31)</f>
        <v>10</v>
      </c>
    </row>
    <row r="33" spans="2:11" ht="16.5" customHeight="1" thickBot="1" x14ac:dyDescent="0.3">
      <c r="B33" s="96"/>
    </row>
    <row r="34" spans="2:11" ht="27" thickBot="1" x14ac:dyDescent="0.3">
      <c r="B34" s="264" t="s">
        <v>79</v>
      </c>
      <c r="C34" s="260" t="s">
        <v>72</v>
      </c>
      <c r="D34" s="260"/>
      <c r="E34" s="260"/>
      <c r="F34" s="260"/>
      <c r="G34" s="260"/>
      <c r="H34" s="260"/>
      <c r="I34" s="260"/>
      <c r="J34" s="260"/>
      <c r="K34" s="261"/>
    </row>
    <row r="35" spans="2:11" ht="39" thickBot="1" x14ac:dyDescent="0.3">
      <c r="B35" s="265"/>
      <c r="C35" s="95" t="s">
        <v>149</v>
      </c>
      <c r="D35" s="21" t="s">
        <v>3</v>
      </c>
      <c r="E35" s="36" t="s">
        <v>78</v>
      </c>
      <c r="F35" s="21" t="s">
        <v>5</v>
      </c>
      <c r="G35" s="214" t="s">
        <v>70</v>
      </c>
      <c r="H35" s="215" t="s">
        <v>168</v>
      </c>
      <c r="I35" s="216" t="s">
        <v>169</v>
      </c>
      <c r="J35" s="21" t="s">
        <v>4</v>
      </c>
      <c r="K35" s="36" t="s">
        <v>77</v>
      </c>
    </row>
    <row r="36" spans="2:11" ht="30" x14ac:dyDescent="0.25">
      <c r="B36" s="262" t="s">
        <v>104</v>
      </c>
      <c r="C36" s="94" t="s">
        <v>103</v>
      </c>
      <c r="D36" s="93" t="s">
        <v>159</v>
      </c>
      <c r="E36" s="87" t="s">
        <v>49</v>
      </c>
      <c r="F36" s="45">
        <v>63</v>
      </c>
      <c r="G36" s="197">
        <v>7</v>
      </c>
      <c r="H36" s="206">
        <v>10</v>
      </c>
      <c r="I36" s="139">
        <v>20</v>
      </c>
      <c r="J36" s="45">
        <v>0</v>
      </c>
      <c r="K36" s="114">
        <v>1</v>
      </c>
    </row>
    <row r="37" spans="2:11" ht="45" x14ac:dyDescent="0.25">
      <c r="B37" s="266"/>
      <c r="C37" s="91" t="s">
        <v>102</v>
      </c>
      <c r="D37" s="85" t="s">
        <v>101</v>
      </c>
      <c r="E37" s="89" t="s">
        <v>49</v>
      </c>
      <c r="F37" s="89">
        <v>63</v>
      </c>
      <c r="G37" s="201">
        <v>7</v>
      </c>
      <c r="H37" s="210">
        <v>10</v>
      </c>
      <c r="I37" s="143">
        <v>20</v>
      </c>
      <c r="J37" s="89">
        <v>0</v>
      </c>
      <c r="K37" s="116">
        <v>1</v>
      </c>
    </row>
    <row r="38" spans="2:11" ht="30" x14ac:dyDescent="0.25">
      <c r="B38" s="266"/>
      <c r="C38" s="92" t="s">
        <v>100</v>
      </c>
      <c r="D38" s="85" t="s">
        <v>99</v>
      </c>
      <c r="E38" s="85" t="s">
        <v>49</v>
      </c>
      <c r="F38" s="11">
        <v>63</v>
      </c>
      <c r="G38" s="198">
        <v>7</v>
      </c>
      <c r="H38" s="207">
        <v>10</v>
      </c>
      <c r="I38" s="140">
        <v>17</v>
      </c>
      <c r="J38" s="11">
        <v>0</v>
      </c>
      <c r="K38" s="115">
        <v>1</v>
      </c>
    </row>
    <row r="39" spans="2:11" ht="30" x14ac:dyDescent="0.25">
      <c r="B39" s="266"/>
      <c r="C39" s="92" t="s">
        <v>98</v>
      </c>
      <c r="D39" s="85" t="s">
        <v>97</v>
      </c>
      <c r="E39" s="11" t="s">
        <v>49</v>
      </c>
      <c r="F39" s="11">
        <v>8</v>
      </c>
      <c r="G39" s="198">
        <v>2</v>
      </c>
      <c r="H39" s="207">
        <v>4</v>
      </c>
      <c r="I39" s="140">
        <v>4</v>
      </c>
      <c r="J39" s="11">
        <v>0</v>
      </c>
      <c r="K39" s="115">
        <v>1</v>
      </c>
    </row>
    <row r="40" spans="2:11" ht="30" x14ac:dyDescent="0.25">
      <c r="B40" s="266"/>
      <c r="C40" s="91" t="s">
        <v>96</v>
      </c>
      <c r="D40" s="85" t="s">
        <v>160</v>
      </c>
      <c r="E40" s="89" t="s">
        <v>49</v>
      </c>
      <c r="F40" s="89">
        <v>53</v>
      </c>
      <c r="G40" s="201">
        <v>5</v>
      </c>
      <c r="H40" s="210">
        <v>7</v>
      </c>
      <c r="I40" s="143">
        <v>20</v>
      </c>
      <c r="J40" s="89">
        <v>0</v>
      </c>
      <c r="K40" s="116">
        <v>1</v>
      </c>
    </row>
    <row r="41" spans="2:11" ht="30.75" thickBot="1" x14ac:dyDescent="0.3">
      <c r="B41" s="266"/>
      <c r="C41" s="91" t="s">
        <v>95</v>
      </c>
      <c r="D41" s="83" t="s">
        <v>94</v>
      </c>
      <c r="E41" s="85" t="s">
        <v>93</v>
      </c>
      <c r="F41" s="11">
        <v>37</v>
      </c>
      <c r="G41" s="198">
        <v>1</v>
      </c>
      <c r="H41" s="210">
        <v>2</v>
      </c>
      <c r="I41" s="143">
        <v>10</v>
      </c>
      <c r="J41" s="11">
        <v>0</v>
      </c>
      <c r="K41" s="115">
        <v>1</v>
      </c>
    </row>
    <row r="42" spans="2:11" ht="15.75" thickBot="1" x14ac:dyDescent="0.3">
      <c r="B42" s="263"/>
      <c r="C42" s="82"/>
      <c r="D42" s="82"/>
      <c r="E42" s="36" t="s">
        <v>17</v>
      </c>
      <c r="F42" s="36">
        <f>SUM(F36:F41)</f>
        <v>287</v>
      </c>
      <c r="G42" s="172">
        <f>SUM(G36:G41)</f>
        <v>29</v>
      </c>
      <c r="H42" s="157">
        <f>SUM(H36:H41)</f>
        <v>43</v>
      </c>
      <c r="I42" s="122">
        <f>SUM(I36:I41)</f>
        <v>91</v>
      </c>
      <c r="J42" s="36" t="s">
        <v>17</v>
      </c>
      <c r="K42" s="36">
        <f>SUM(K36:K41)</f>
        <v>6</v>
      </c>
    </row>
    <row r="43" spans="2:11" ht="21" customHeight="1" thickBot="1" x14ac:dyDescent="0.3">
      <c r="B43" s="90"/>
    </row>
    <row r="44" spans="2:11" ht="27" thickBot="1" x14ac:dyDescent="0.3">
      <c r="B44" s="264" t="s">
        <v>79</v>
      </c>
      <c r="C44" s="259" t="s">
        <v>72</v>
      </c>
      <c r="D44" s="260"/>
      <c r="E44" s="260"/>
      <c r="F44" s="260"/>
      <c r="G44" s="260"/>
      <c r="H44" s="260"/>
      <c r="I44" s="260"/>
      <c r="J44" s="260"/>
      <c r="K44" s="261"/>
    </row>
    <row r="45" spans="2:11" ht="39" thickBot="1" x14ac:dyDescent="0.3">
      <c r="B45" s="265"/>
      <c r="C45" s="21" t="s">
        <v>149</v>
      </c>
      <c r="D45" s="21" t="s">
        <v>3</v>
      </c>
      <c r="E45" s="36" t="s">
        <v>78</v>
      </c>
      <c r="F45" s="21" t="s">
        <v>5</v>
      </c>
      <c r="G45" s="214" t="s">
        <v>70</v>
      </c>
      <c r="H45" s="215" t="s">
        <v>168</v>
      </c>
      <c r="I45" s="216" t="s">
        <v>169</v>
      </c>
      <c r="J45" s="21" t="s">
        <v>4</v>
      </c>
      <c r="K45" s="36" t="s">
        <v>77</v>
      </c>
    </row>
    <row r="46" spans="2:11" ht="45" x14ac:dyDescent="0.25">
      <c r="B46" s="262" t="s">
        <v>92</v>
      </c>
      <c r="C46" s="44" t="s">
        <v>91</v>
      </c>
      <c r="D46" s="87" t="s">
        <v>161</v>
      </c>
      <c r="E46" s="87" t="s">
        <v>90</v>
      </c>
      <c r="F46" s="45">
        <v>63</v>
      </c>
      <c r="G46" s="197">
        <v>5</v>
      </c>
      <c r="H46" s="206">
        <v>7</v>
      </c>
      <c r="I46" s="139">
        <v>12</v>
      </c>
      <c r="J46" s="45">
        <v>0</v>
      </c>
      <c r="K46" s="118">
        <v>1</v>
      </c>
    </row>
    <row r="47" spans="2:11" ht="45" x14ac:dyDescent="0.25">
      <c r="B47" s="266"/>
      <c r="C47" s="86" t="s">
        <v>89</v>
      </c>
      <c r="D47" s="83" t="s">
        <v>162</v>
      </c>
      <c r="E47" s="83" t="s">
        <v>47</v>
      </c>
      <c r="F47" s="83">
        <v>61</v>
      </c>
      <c r="G47" s="202">
        <v>6</v>
      </c>
      <c r="H47" s="211">
        <v>8</v>
      </c>
      <c r="I47" s="144">
        <v>12</v>
      </c>
      <c r="J47" s="83">
        <v>0</v>
      </c>
      <c r="K47" s="120">
        <v>1</v>
      </c>
    </row>
    <row r="48" spans="2:11" x14ac:dyDescent="0.25">
      <c r="B48" s="266"/>
      <c r="C48" s="46" t="s">
        <v>88</v>
      </c>
      <c r="D48" s="83" t="s">
        <v>87</v>
      </c>
      <c r="E48" s="85" t="s">
        <v>47</v>
      </c>
      <c r="F48" s="11">
        <v>62</v>
      </c>
      <c r="G48" s="198">
        <v>6</v>
      </c>
      <c r="H48" s="207">
        <v>8</v>
      </c>
      <c r="I48" s="140">
        <v>20</v>
      </c>
      <c r="J48" s="11">
        <v>0</v>
      </c>
      <c r="K48" s="119">
        <v>1</v>
      </c>
    </row>
    <row r="49" spans="2:11" ht="15.75" thickBot="1" x14ac:dyDescent="0.3">
      <c r="B49" s="266"/>
      <c r="C49" s="84" t="s">
        <v>86</v>
      </c>
      <c r="D49" s="89" t="s">
        <v>85</v>
      </c>
      <c r="E49" s="11" t="s">
        <v>47</v>
      </c>
      <c r="F49" s="11">
        <v>64</v>
      </c>
      <c r="G49" s="198">
        <v>6</v>
      </c>
      <c r="H49" s="210">
        <v>8</v>
      </c>
      <c r="I49" s="143">
        <v>20</v>
      </c>
      <c r="J49" s="11">
        <v>0</v>
      </c>
      <c r="K49" s="119">
        <v>1</v>
      </c>
    </row>
    <row r="50" spans="2:11" ht="15.75" thickBot="1" x14ac:dyDescent="0.3">
      <c r="B50" s="263"/>
      <c r="C50" s="82"/>
      <c r="D50" s="82"/>
      <c r="E50" s="36" t="s">
        <v>17</v>
      </c>
      <c r="F50" s="36">
        <f>SUM(F46:F49)</f>
        <v>250</v>
      </c>
      <c r="G50" s="172">
        <f>SUM(G46:G49)</f>
        <v>23</v>
      </c>
      <c r="H50" s="157">
        <f>SUM(H46:H49)</f>
        <v>31</v>
      </c>
      <c r="I50" s="122">
        <f>SUM(I46:I49)</f>
        <v>64</v>
      </c>
      <c r="J50" s="36" t="s">
        <v>17</v>
      </c>
      <c r="K50" s="36">
        <f>SUM(K46:K49)</f>
        <v>4</v>
      </c>
    </row>
    <row r="51" spans="2:11" ht="17.100000000000001" customHeight="1" thickBot="1" x14ac:dyDescent="0.3">
      <c r="B51" s="88"/>
      <c r="D51" s="78"/>
      <c r="E51" s="78"/>
    </row>
    <row r="52" spans="2:11" ht="27" thickBot="1" x14ac:dyDescent="0.3">
      <c r="B52" s="264" t="s">
        <v>79</v>
      </c>
      <c r="C52" s="259" t="s">
        <v>72</v>
      </c>
      <c r="D52" s="260"/>
      <c r="E52" s="260"/>
      <c r="F52" s="260"/>
      <c r="G52" s="260"/>
      <c r="H52" s="260"/>
      <c r="I52" s="260"/>
      <c r="J52" s="260"/>
      <c r="K52" s="261"/>
    </row>
    <row r="53" spans="2:11" ht="39" thickBot="1" x14ac:dyDescent="0.3">
      <c r="B53" s="265"/>
      <c r="C53" s="21" t="s">
        <v>149</v>
      </c>
      <c r="D53" s="21" t="s">
        <v>3</v>
      </c>
      <c r="E53" s="36" t="s">
        <v>78</v>
      </c>
      <c r="F53" s="21" t="s">
        <v>5</v>
      </c>
      <c r="G53" s="214" t="s">
        <v>70</v>
      </c>
      <c r="H53" s="215" t="s">
        <v>168</v>
      </c>
      <c r="I53" s="216" t="s">
        <v>169</v>
      </c>
      <c r="J53" s="21" t="s">
        <v>4</v>
      </c>
      <c r="K53" s="36" t="s">
        <v>77</v>
      </c>
    </row>
    <row r="54" spans="2:11" ht="45" x14ac:dyDescent="0.25">
      <c r="B54" s="262" t="s">
        <v>84</v>
      </c>
      <c r="C54" s="44" t="s">
        <v>83</v>
      </c>
      <c r="D54" s="87" t="s">
        <v>163</v>
      </c>
      <c r="E54" s="87" t="s">
        <v>48</v>
      </c>
      <c r="F54" s="45">
        <v>63</v>
      </c>
      <c r="G54" s="197">
        <v>7</v>
      </c>
      <c r="H54" s="206">
        <v>10</v>
      </c>
      <c r="I54" s="139">
        <v>20</v>
      </c>
      <c r="J54" s="45">
        <v>0</v>
      </c>
      <c r="K54" s="111">
        <v>1</v>
      </c>
    </row>
    <row r="55" spans="2:11" ht="45" x14ac:dyDescent="0.25">
      <c r="B55" s="266"/>
      <c r="C55" s="86" t="s">
        <v>82</v>
      </c>
      <c r="D55" s="83" t="s">
        <v>164</v>
      </c>
      <c r="E55" s="83" t="s">
        <v>48</v>
      </c>
      <c r="F55" s="83">
        <v>64</v>
      </c>
      <c r="G55" s="202">
        <v>7</v>
      </c>
      <c r="H55" s="211">
        <v>10</v>
      </c>
      <c r="I55" s="144">
        <v>20</v>
      </c>
      <c r="J55" s="83">
        <v>0</v>
      </c>
      <c r="K55" s="112">
        <v>1</v>
      </c>
    </row>
    <row r="56" spans="2:11" ht="45" x14ac:dyDescent="0.25">
      <c r="B56" s="266"/>
      <c r="C56" s="46" t="s">
        <v>81</v>
      </c>
      <c r="D56" s="83" t="s">
        <v>165</v>
      </c>
      <c r="E56" s="85" t="s">
        <v>48</v>
      </c>
      <c r="F56" s="11">
        <v>67</v>
      </c>
      <c r="G56" s="198">
        <v>7</v>
      </c>
      <c r="H56" s="207">
        <v>10</v>
      </c>
      <c r="I56" s="140">
        <v>20</v>
      </c>
      <c r="J56" s="11">
        <v>0</v>
      </c>
      <c r="K56" s="109">
        <v>1</v>
      </c>
    </row>
    <row r="57" spans="2:11" ht="45.75" thickBot="1" x14ac:dyDescent="0.3">
      <c r="B57" s="266"/>
      <c r="C57" s="84" t="s">
        <v>80</v>
      </c>
      <c r="D57" s="83" t="s">
        <v>166</v>
      </c>
      <c r="E57" s="11" t="s">
        <v>48</v>
      </c>
      <c r="F57" s="11">
        <v>63</v>
      </c>
      <c r="G57" s="198">
        <v>7</v>
      </c>
      <c r="H57" s="210">
        <v>10</v>
      </c>
      <c r="I57" s="143">
        <v>20</v>
      </c>
      <c r="J57" s="11">
        <v>0</v>
      </c>
      <c r="K57" s="109">
        <v>1</v>
      </c>
    </row>
    <row r="58" spans="2:11" ht="15.75" thickBot="1" x14ac:dyDescent="0.3">
      <c r="B58" s="263"/>
      <c r="C58" s="82"/>
      <c r="D58" s="82"/>
      <c r="E58" s="36" t="s">
        <v>17</v>
      </c>
      <c r="F58" s="36">
        <f>SUM(F54:F57)</f>
        <v>257</v>
      </c>
      <c r="G58" s="172">
        <f>SUM(G54:G57)</f>
        <v>28</v>
      </c>
      <c r="H58" s="157">
        <f>SUM(H54:H57)</f>
        <v>40</v>
      </c>
      <c r="I58" s="122">
        <f>SUM(I54:I57)</f>
        <v>80</v>
      </c>
      <c r="J58" s="36" t="s">
        <v>17</v>
      </c>
      <c r="K58" s="36">
        <f>SUM(K54:K57)</f>
        <v>4</v>
      </c>
    </row>
    <row r="59" spans="2:11" ht="15.75" thickBot="1" x14ac:dyDescent="0.3"/>
    <row r="60" spans="2:11" ht="27" thickBot="1" x14ac:dyDescent="0.3">
      <c r="B60" s="264" t="s">
        <v>79</v>
      </c>
      <c r="C60" s="259" t="s">
        <v>72</v>
      </c>
      <c r="D60" s="260"/>
      <c r="E60" s="260"/>
      <c r="F60" s="260"/>
      <c r="G60" s="260"/>
      <c r="H60" s="260"/>
      <c r="I60" s="260"/>
      <c r="J60" s="260"/>
      <c r="K60" s="261"/>
    </row>
    <row r="61" spans="2:11" ht="39" thickBot="1" x14ac:dyDescent="0.3">
      <c r="B61" s="265"/>
      <c r="C61" s="21" t="s">
        <v>149</v>
      </c>
      <c r="D61" s="21" t="s">
        <v>3</v>
      </c>
      <c r="E61" s="36" t="s">
        <v>78</v>
      </c>
      <c r="F61" s="21" t="s">
        <v>5</v>
      </c>
      <c r="G61" s="214" t="s">
        <v>70</v>
      </c>
      <c r="H61" s="215" t="s">
        <v>168</v>
      </c>
      <c r="I61" s="216" t="s">
        <v>169</v>
      </c>
      <c r="J61" s="21" t="s">
        <v>4</v>
      </c>
      <c r="K61" s="36" t="s">
        <v>77</v>
      </c>
    </row>
    <row r="62" spans="2:11" ht="15.75" thickBot="1" x14ac:dyDescent="0.3">
      <c r="B62" s="262" t="s">
        <v>76</v>
      </c>
      <c r="C62" s="81" t="s">
        <v>75</v>
      </c>
      <c r="D62" s="80" t="s">
        <v>74</v>
      </c>
      <c r="E62" s="80" t="s">
        <v>48</v>
      </c>
      <c r="F62" s="79">
        <v>39</v>
      </c>
      <c r="G62" s="203">
        <v>6</v>
      </c>
      <c r="H62" s="213">
        <v>8</v>
      </c>
      <c r="I62" s="145">
        <v>15</v>
      </c>
      <c r="J62" s="79">
        <v>0</v>
      </c>
      <c r="K62" s="113">
        <v>1</v>
      </c>
    </row>
    <row r="63" spans="2:11" ht="15.75" thickBot="1" x14ac:dyDescent="0.3">
      <c r="B63" s="263"/>
      <c r="D63" s="78"/>
      <c r="E63" s="36" t="s">
        <v>17</v>
      </c>
      <c r="F63" s="36">
        <f>SUM(F59:F62)</f>
        <v>39</v>
      </c>
      <c r="G63" s="172">
        <f>SUM(G59:G62)</f>
        <v>6</v>
      </c>
      <c r="H63" s="157">
        <f>SUM(H59:H62)</f>
        <v>8</v>
      </c>
      <c r="I63" s="122">
        <f>SUM(I59:I62)</f>
        <v>15</v>
      </c>
      <c r="J63" s="36" t="s">
        <v>17</v>
      </c>
      <c r="K63" s="36">
        <f>SUM(K59:K62)</f>
        <v>1</v>
      </c>
    </row>
    <row r="64" spans="2:11" ht="15.75" thickBot="1" x14ac:dyDescent="0.3"/>
    <row r="65" spans="2:11" ht="27" thickBot="1" x14ac:dyDescent="0.3">
      <c r="B65" s="272" t="s">
        <v>73</v>
      </c>
      <c r="C65" s="256" t="s">
        <v>72</v>
      </c>
      <c r="D65" s="257"/>
      <c r="E65" s="278"/>
      <c r="F65" s="278"/>
      <c r="G65" s="257"/>
      <c r="H65" s="257"/>
      <c r="I65" s="278"/>
      <c r="J65" s="257"/>
      <c r="K65" s="258"/>
    </row>
    <row r="66" spans="2:11" ht="39" thickBot="1" x14ac:dyDescent="0.3">
      <c r="B66" s="273"/>
      <c r="C66" s="74"/>
      <c r="D66" s="77" t="s">
        <v>71</v>
      </c>
      <c r="E66" s="105"/>
      <c r="F66" s="77" t="s">
        <v>66</v>
      </c>
      <c r="G66" s="214" t="s">
        <v>70</v>
      </c>
      <c r="H66" s="217" t="s">
        <v>168</v>
      </c>
      <c r="I66" s="219" t="s">
        <v>169</v>
      </c>
      <c r="J66" s="74"/>
      <c r="K66" s="74"/>
    </row>
    <row r="67" spans="2:11" ht="32.1" customHeight="1" thickBot="1" x14ac:dyDescent="0.3">
      <c r="B67" s="274"/>
      <c r="C67" s="75"/>
      <c r="D67" s="77">
        <f>K10+K18+K32+K42+K50+K58+K63</f>
        <v>32</v>
      </c>
      <c r="E67" s="77"/>
      <c r="F67" s="76">
        <f>F63+F58+F50+F42+F32+F18+F10</f>
        <v>1691</v>
      </c>
      <c r="G67" s="204">
        <f>G63+G58+G50+G42+G32+G18+G10</f>
        <v>201</v>
      </c>
      <c r="H67" s="218">
        <f>H63+H58+H50+H42+H32+H18+H10</f>
        <v>279</v>
      </c>
      <c r="I67" s="146">
        <f>I63+I58+I50+I42+I32+I18+I10</f>
        <v>495</v>
      </c>
      <c r="J67" s="75"/>
      <c r="K67" s="75"/>
    </row>
    <row r="72" spans="2:11" ht="15.75" thickBot="1" x14ac:dyDescent="0.3"/>
    <row r="73" spans="2:11" x14ac:dyDescent="0.25">
      <c r="D73" s="44" t="s">
        <v>48</v>
      </c>
      <c r="E73" s="45"/>
      <c r="F73" s="45">
        <f t="shared" ref="F73:G73" si="0">F62+F57+F56+F55+F8+F9+F16+F28+F29+F30+F31+F54</f>
        <v>639</v>
      </c>
      <c r="G73" s="197">
        <f t="shared" si="0"/>
        <v>79</v>
      </c>
      <c r="H73" s="206">
        <f t="shared" ref="H73" si="1">H62+H57+H56+H55+H8+H9+H16+H28+H29+H30+H31+H54</f>
        <v>109</v>
      </c>
      <c r="I73" s="223">
        <f t="shared" ref="I73" si="2">I62+I57+I56+I55+I8+I9+I16+I28+I29+I30+I31+I54</f>
        <v>187</v>
      </c>
    </row>
    <row r="74" spans="2:11" x14ac:dyDescent="0.25">
      <c r="D74" s="46" t="s">
        <v>49</v>
      </c>
      <c r="E74" s="11"/>
      <c r="F74" s="11">
        <f t="shared" ref="F74:G74" si="3">F7+F15+F17+F26+F27+F36+F37+F38+F39+F40+F41</f>
        <v>550</v>
      </c>
      <c r="G74" s="198">
        <f t="shared" si="3"/>
        <v>62</v>
      </c>
      <c r="H74" s="207">
        <f t="shared" ref="H74" si="4">H7+H15+H17+H26+H27+H36+H37+H38+H39+H40+H41</f>
        <v>89</v>
      </c>
      <c r="I74" s="224">
        <f t="shared" ref="I74" si="5">I7+I15+I17+I26+I27+I36+I37+I38+I39+I40+I41</f>
        <v>165</v>
      </c>
    </row>
    <row r="75" spans="2:11" x14ac:dyDescent="0.25">
      <c r="D75" s="46" t="s">
        <v>47</v>
      </c>
      <c r="E75" s="11"/>
      <c r="F75" s="11">
        <f t="shared" ref="F75:G75" si="6">F14+F22+F23+F24+F25+F46+F47+F48+F49</f>
        <v>502</v>
      </c>
      <c r="G75" s="198">
        <f t="shared" si="6"/>
        <v>60</v>
      </c>
      <c r="H75" s="207">
        <f t="shared" ref="H75" si="7">H14+H22+H23+H24+H25+H46+H47+H48+H49</f>
        <v>81</v>
      </c>
      <c r="I75" s="224">
        <f t="shared" ref="I75" si="8">I14+I22+I23+I24+I25+I46+I47+I48+I49</f>
        <v>143</v>
      </c>
    </row>
    <row r="76" spans="2:11" ht="15.75" thickBot="1" x14ac:dyDescent="0.3">
      <c r="D76" s="47"/>
      <c r="E76" s="14"/>
      <c r="F76" s="14">
        <f t="shared" ref="F76:G76" si="9">SUM(F73:F75)</f>
        <v>1691</v>
      </c>
      <c r="G76" s="199">
        <f t="shared" si="9"/>
        <v>201</v>
      </c>
      <c r="H76" s="208">
        <f t="shared" ref="H76" si="10">SUM(H73:H75)</f>
        <v>279</v>
      </c>
      <c r="I76" s="225">
        <f t="shared" ref="I76" si="11">SUM(I73:I75)</f>
        <v>495</v>
      </c>
    </row>
  </sheetData>
  <mergeCells count="24">
    <mergeCell ref="B65:B67"/>
    <mergeCell ref="B20:B21"/>
    <mergeCell ref="B22:B32"/>
    <mergeCell ref="C20:K20"/>
    <mergeCell ref="B46:B50"/>
    <mergeCell ref="B36:B42"/>
    <mergeCell ref="C65:K65"/>
    <mergeCell ref="C34:K34"/>
    <mergeCell ref="C44:K44"/>
    <mergeCell ref="C2:K2"/>
    <mergeCell ref="C12:K12"/>
    <mergeCell ref="C5:K5"/>
    <mergeCell ref="B62:B63"/>
    <mergeCell ref="B52:B53"/>
    <mergeCell ref="C52:K52"/>
    <mergeCell ref="B54:B58"/>
    <mergeCell ref="B60:B61"/>
    <mergeCell ref="C60:K60"/>
    <mergeCell ref="B5:B6"/>
    <mergeCell ref="B7:B10"/>
    <mergeCell ref="B12:B13"/>
    <mergeCell ref="B14:B18"/>
    <mergeCell ref="B34:B35"/>
    <mergeCell ref="B44:B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zoomScale="180" zoomScaleNormal="180" workbookViewId="0">
      <selection activeCell="H9" sqref="H9"/>
    </sheetView>
  </sheetViews>
  <sheetFormatPr baseColWidth="10" defaultRowHeight="15" x14ac:dyDescent="0.25"/>
  <cols>
    <col min="1" max="1" width="3" customWidth="1"/>
    <col min="4" max="4" width="21.42578125" customWidth="1"/>
    <col min="5" max="5" width="24.7109375" style="230" customWidth="1"/>
    <col min="6" max="6" width="10.85546875" style="232"/>
    <col min="7" max="7" width="11.42578125" style="233"/>
  </cols>
  <sheetData>
    <row r="1" spans="1:10" ht="15.75" thickBot="1" x14ac:dyDescent="0.3">
      <c r="A1" s="33"/>
      <c r="B1" s="33"/>
      <c r="C1" s="33"/>
      <c r="D1" s="33"/>
      <c r="E1" s="226"/>
      <c r="F1" s="205"/>
      <c r="G1" s="138"/>
      <c r="H1" s="33"/>
      <c r="I1" s="33"/>
      <c r="J1" s="33"/>
    </row>
    <row r="2" spans="1:10" ht="45.75" thickBot="1" x14ac:dyDescent="0.3">
      <c r="A2" s="33"/>
      <c r="B2" s="106" t="s">
        <v>79</v>
      </c>
      <c r="C2" s="106" t="s">
        <v>148</v>
      </c>
      <c r="D2" s="106" t="s">
        <v>136</v>
      </c>
      <c r="E2" s="227" t="s">
        <v>137</v>
      </c>
      <c r="F2" s="149" t="s">
        <v>167</v>
      </c>
      <c r="G2" s="234" t="s">
        <v>169</v>
      </c>
      <c r="H2" s="33"/>
      <c r="I2" s="33"/>
      <c r="J2" s="33"/>
    </row>
    <row r="3" spans="1:10" ht="24" thickBot="1" x14ac:dyDescent="0.3">
      <c r="A3" s="33"/>
      <c r="B3" s="11" t="s">
        <v>92</v>
      </c>
      <c r="C3" s="11" t="s">
        <v>138</v>
      </c>
      <c r="D3" s="108" t="s">
        <v>139</v>
      </c>
      <c r="E3" s="228">
        <v>31</v>
      </c>
      <c r="F3" s="212">
        <v>31</v>
      </c>
      <c r="G3" s="147">
        <v>40</v>
      </c>
      <c r="H3" s="33"/>
      <c r="I3" s="33"/>
      <c r="J3" s="33"/>
    </row>
    <row r="4" spans="1:10" ht="24" thickBot="1" x14ac:dyDescent="0.3">
      <c r="A4" s="33"/>
      <c r="B4" s="11" t="s">
        <v>84</v>
      </c>
      <c r="C4" s="11" t="s">
        <v>140</v>
      </c>
      <c r="D4" s="108" t="s">
        <v>141</v>
      </c>
      <c r="E4" s="228">
        <v>24</v>
      </c>
      <c r="F4" s="212">
        <v>35</v>
      </c>
      <c r="G4" s="147">
        <v>40</v>
      </c>
      <c r="H4" s="33"/>
      <c r="I4" s="33"/>
      <c r="J4" s="33"/>
    </row>
    <row r="5" spans="1:10" ht="24" thickBot="1" x14ac:dyDescent="0.3">
      <c r="A5" s="33"/>
      <c r="B5" s="11" t="s">
        <v>142</v>
      </c>
      <c r="C5" s="11" t="s">
        <v>143</v>
      </c>
      <c r="D5" s="108" t="s">
        <v>144</v>
      </c>
      <c r="E5" s="228">
        <v>30</v>
      </c>
      <c r="F5" s="212">
        <v>50</v>
      </c>
      <c r="G5" s="147">
        <v>60</v>
      </c>
      <c r="H5" s="33"/>
      <c r="I5" s="33"/>
      <c r="J5" s="33"/>
    </row>
    <row r="6" spans="1:10" ht="24" thickBot="1" x14ac:dyDescent="0.3">
      <c r="A6" s="33"/>
      <c r="B6" s="11" t="s">
        <v>145</v>
      </c>
      <c r="C6" s="11" t="s">
        <v>146</v>
      </c>
      <c r="D6" s="108" t="s">
        <v>147</v>
      </c>
      <c r="E6" s="228">
        <v>50</v>
      </c>
      <c r="F6" s="212">
        <v>70</v>
      </c>
      <c r="G6" s="147">
        <v>70</v>
      </c>
      <c r="H6" s="33"/>
      <c r="I6" s="33"/>
      <c r="J6" s="33"/>
    </row>
    <row r="7" spans="1:10" x14ac:dyDescent="0.25">
      <c r="A7" s="33"/>
      <c r="B7" s="33"/>
      <c r="C7" s="33"/>
      <c r="D7" s="33"/>
      <c r="E7" s="226"/>
      <c r="F7" s="205"/>
      <c r="G7" s="138"/>
      <c r="H7" s="33"/>
      <c r="I7" s="33"/>
      <c r="J7" s="33"/>
    </row>
    <row r="8" spans="1:10" ht="15.75" thickBot="1" x14ac:dyDescent="0.3">
      <c r="A8" s="33"/>
      <c r="B8" s="33"/>
      <c r="C8" s="33"/>
      <c r="D8" s="33"/>
      <c r="E8" s="226"/>
      <c r="F8" s="205"/>
      <c r="G8" s="138"/>
      <c r="H8" s="33"/>
      <c r="I8" s="33"/>
      <c r="J8" s="33"/>
    </row>
    <row r="9" spans="1:10" ht="16.5" thickBot="1" x14ac:dyDescent="0.3">
      <c r="A9" s="33"/>
      <c r="B9" s="33"/>
      <c r="C9" s="33"/>
      <c r="D9" s="107" t="s">
        <v>17</v>
      </c>
      <c r="E9" s="229">
        <f>E3+E4+E5+E6</f>
        <v>135</v>
      </c>
      <c r="F9" s="231">
        <f>F3+F4+F5+F6</f>
        <v>186</v>
      </c>
      <c r="G9" s="235">
        <f>G3+G4+G5+G6</f>
        <v>210</v>
      </c>
      <c r="H9" s="33"/>
      <c r="I9" s="33"/>
      <c r="J9" s="33"/>
    </row>
    <row r="10" spans="1:10" x14ac:dyDescent="0.25">
      <c r="A10" s="33"/>
      <c r="B10" s="33"/>
      <c r="C10" s="33"/>
      <c r="D10" s="33"/>
      <c r="E10" s="226"/>
      <c r="F10" s="205"/>
      <c r="G10" s="138"/>
      <c r="H10" s="33"/>
      <c r="I10" s="33"/>
      <c r="J10" s="33"/>
    </row>
    <row r="11" spans="1:10" x14ac:dyDescent="0.25">
      <c r="A11" s="33"/>
      <c r="B11" s="33"/>
      <c r="C11" s="33"/>
      <c r="D11" s="33"/>
      <c r="E11" s="226"/>
      <c r="F11" s="205"/>
      <c r="G11" s="138"/>
      <c r="H11" s="33"/>
      <c r="I11" s="33"/>
      <c r="J11" s="33"/>
    </row>
    <row r="12" spans="1:10" x14ac:dyDescent="0.25">
      <c r="A12" s="33"/>
      <c r="B12" s="33"/>
      <c r="C12" s="33"/>
      <c r="D12" s="33"/>
      <c r="E12" s="226"/>
      <c r="F12" s="205"/>
      <c r="G12" s="138"/>
      <c r="H12" s="33"/>
      <c r="I12" s="33"/>
      <c r="J12" s="33"/>
    </row>
    <row r="13" spans="1:10" x14ac:dyDescent="0.25">
      <c r="A13" s="33"/>
      <c r="B13" s="33"/>
      <c r="C13" s="33"/>
      <c r="D13" s="33"/>
      <c r="E13" s="226"/>
      <c r="F13" s="205"/>
      <c r="G13" s="138"/>
      <c r="H13" s="33"/>
      <c r="I13" s="33"/>
      <c r="J13" s="33"/>
    </row>
    <row r="14" spans="1:10" x14ac:dyDescent="0.25">
      <c r="A14" s="33"/>
      <c r="B14" s="33"/>
      <c r="C14" s="33"/>
      <c r="D14" s="33"/>
      <c r="E14" s="226"/>
      <c r="F14" s="205"/>
      <c r="G14" s="138"/>
      <c r="H14" s="33"/>
      <c r="I14" s="33"/>
      <c r="J14" s="33"/>
    </row>
    <row r="15" spans="1:10" x14ac:dyDescent="0.25">
      <c r="A15" s="33"/>
      <c r="B15" s="33"/>
      <c r="C15" s="33"/>
      <c r="D15" s="33"/>
      <c r="E15" s="226"/>
      <c r="F15" s="205"/>
      <c r="G15" s="138"/>
      <c r="H15" s="33"/>
      <c r="I15" s="33"/>
      <c r="J15" s="33"/>
    </row>
    <row r="16" spans="1:10" x14ac:dyDescent="0.25">
      <c r="A16" s="33"/>
      <c r="B16" s="33"/>
      <c r="C16" s="33"/>
      <c r="D16" s="33"/>
      <c r="E16" s="226"/>
      <c r="F16" s="205"/>
      <c r="G16" s="138"/>
      <c r="H16" s="33"/>
      <c r="I16" s="33"/>
      <c r="J16" s="33"/>
    </row>
    <row r="17" spans="1:10" x14ac:dyDescent="0.25">
      <c r="A17" s="33"/>
      <c r="B17" s="33"/>
      <c r="C17" s="33"/>
      <c r="D17" s="33"/>
      <c r="E17" s="226"/>
      <c r="F17" s="205"/>
      <c r="G17" s="138"/>
      <c r="H17" s="33"/>
      <c r="I17" s="33"/>
      <c r="J17" s="33"/>
    </row>
    <row r="18" spans="1:10" x14ac:dyDescent="0.25">
      <c r="A18" s="33"/>
      <c r="B18" s="33"/>
      <c r="C18" s="33"/>
      <c r="D18" s="33"/>
      <c r="E18" s="226"/>
      <c r="F18" s="205"/>
      <c r="G18" s="138"/>
      <c r="H18" s="33"/>
      <c r="I18" s="33"/>
      <c r="J18" s="33"/>
    </row>
    <row r="19" spans="1:10" x14ac:dyDescent="0.25">
      <c r="A19" s="33"/>
      <c r="B19" s="33"/>
      <c r="C19" s="33"/>
      <c r="D19" s="33"/>
      <c r="E19" s="226"/>
      <c r="F19" s="205"/>
      <c r="G19" s="138"/>
      <c r="H19" s="33"/>
      <c r="I19" s="33"/>
      <c r="J19" s="33"/>
    </row>
    <row r="20" spans="1:10" x14ac:dyDescent="0.25">
      <c r="A20" s="33"/>
      <c r="B20" s="33"/>
      <c r="C20" s="33"/>
      <c r="D20" s="33"/>
      <c r="E20" s="226"/>
      <c r="F20" s="205"/>
      <c r="G20" s="138"/>
      <c r="H20" s="33"/>
      <c r="I20" s="33"/>
      <c r="J20" s="33"/>
    </row>
    <row r="21" spans="1:10" x14ac:dyDescent="0.25">
      <c r="A21" s="33"/>
      <c r="B21" s="33"/>
      <c r="C21" s="33"/>
      <c r="D21" s="33"/>
      <c r="E21" s="226"/>
      <c r="F21" s="205"/>
      <c r="G21" s="138"/>
      <c r="H21" s="33"/>
      <c r="I21" s="33"/>
      <c r="J21" s="33"/>
    </row>
    <row r="22" spans="1:10" x14ac:dyDescent="0.25">
      <c r="A22" s="33"/>
      <c r="B22" s="33"/>
      <c r="C22" s="33"/>
      <c r="D22" s="33"/>
      <c r="E22" s="226"/>
      <c r="F22" s="205"/>
      <c r="G22" s="138"/>
      <c r="H22" s="33"/>
      <c r="I22" s="33"/>
      <c r="J22" s="33"/>
    </row>
    <row r="23" spans="1:10" x14ac:dyDescent="0.25">
      <c r="A23" s="33"/>
      <c r="B23" s="33"/>
      <c r="C23" s="33"/>
      <c r="D23" s="33"/>
      <c r="E23" s="226"/>
      <c r="F23" s="205"/>
      <c r="G23" s="138"/>
      <c r="H23" s="33"/>
      <c r="I23" s="33"/>
      <c r="J23" s="33"/>
    </row>
    <row r="24" spans="1:10" x14ac:dyDescent="0.25">
      <c r="A24" s="33"/>
      <c r="B24" s="33"/>
      <c r="C24" s="33"/>
      <c r="D24" s="33"/>
      <c r="E24" s="226"/>
      <c r="F24" s="205"/>
      <c r="G24" s="138"/>
      <c r="H24" s="33"/>
      <c r="I24" s="33"/>
      <c r="J24" s="33"/>
    </row>
    <row r="25" spans="1:10" x14ac:dyDescent="0.25">
      <c r="A25" s="33"/>
      <c r="B25" s="33"/>
      <c r="C25" s="33"/>
      <c r="D25" s="33"/>
      <c r="E25" s="226"/>
      <c r="F25" s="205"/>
      <c r="G25" s="138"/>
      <c r="H25" s="33"/>
      <c r="I25" s="33"/>
      <c r="J25" s="33"/>
    </row>
    <row r="26" spans="1:10" x14ac:dyDescent="0.25">
      <c r="A26" s="33"/>
      <c r="B26" s="33"/>
      <c r="C26" s="33"/>
      <c r="D26" s="33"/>
      <c r="E26" s="226"/>
      <c r="F26" s="205"/>
      <c r="G26" s="138"/>
      <c r="H26" s="33"/>
      <c r="I26" s="33"/>
      <c r="J26" s="33"/>
    </row>
    <row r="27" spans="1:10" x14ac:dyDescent="0.25">
      <c r="A27" s="33"/>
      <c r="B27" s="33"/>
      <c r="C27" s="33"/>
      <c r="D27" s="33"/>
      <c r="E27" s="226"/>
      <c r="F27" s="205"/>
      <c r="G27" s="138"/>
      <c r="H27" s="33"/>
      <c r="I27" s="33"/>
      <c r="J27" s="33"/>
    </row>
    <row r="28" spans="1:10" x14ac:dyDescent="0.25">
      <c r="A28" s="33"/>
      <c r="B28" s="33"/>
      <c r="C28" s="33"/>
      <c r="D28" s="33"/>
      <c r="E28" s="226"/>
      <c r="F28" s="205"/>
      <c r="G28" s="138"/>
      <c r="H28" s="33"/>
      <c r="I28" s="33"/>
      <c r="J28" s="33"/>
    </row>
    <row r="29" spans="1:10" x14ac:dyDescent="0.25">
      <c r="A29" s="33"/>
      <c r="B29" s="33"/>
      <c r="C29" s="33"/>
      <c r="D29" s="33"/>
      <c r="E29" s="226"/>
      <c r="F29" s="205"/>
      <c r="G29" s="138"/>
      <c r="H29" s="33"/>
      <c r="I29" s="33"/>
      <c r="J29" s="33"/>
    </row>
    <row r="30" spans="1:10" x14ac:dyDescent="0.25">
      <c r="A30" s="33"/>
      <c r="B30" s="33"/>
      <c r="C30" s="33"/>
      <c r="D30" s="33"/>
      <c r="E30" s="226"/>
      <c r="F30" s="205"/>
      <c r="G30" s="138"/>
      <c r="H30" s="33"/>
      <c r="I30" s="33"/>
      <c r="J30" s="33"/>
    </row>
    <row r="31" spans="1:10" x14ac:dyDescent="0.25">
      <c r="A31" s="33"/>
      <c r="B31" s="33"/>
      <c r="C31" s="33"/>
      <c r="D31" s="33"/>
      <c r="E31" s="226"/>
      <c r="F31" s="205"/>
      <c r="G31" s="138"/>
      <c r="H31" s="33"/>
      <c r="I31" s="33"/>
      <c r="J31" s="33"/>
    </row>
    <row r="32" spans="1:10" x14ac:dyDescent="0.25">
      <c r="A32" s="33"/>
      <c r="B32" s="33"/>
      <c r="C32" s="33"/>
      <c r="D32" s="33"/>
      <c r="E32" s="226"/>
      <c r="F32" s="205"/>
      <c r="G32" s="138"/>
      <c r="H32" s="33"/>
      <c r="I32" s="33"/>
      <c r="J32" s="33"/>
    </row>
    <row r="33" spans="1:10" x14ac:dyDescent="0.25">
      <c r="A33" s="33"/>
      <c r="B33" s="33"/>
      <c r="C33" s="33"/>
      <c r="D33" s="33"/>
      <c r="E33" s="226"/>
      <c r="F33" s="205"/>
      <c r="G33" s="138"/>
      <c r="H33" s="33"/>
      <c r="I33" s="33"/>
      <c r="J33" s="33"/>
    </row>
    <row r="34" spans="1:10" x14ac:dyDescent="0.25">
      <c r="A34" s="33"/>
      <c r="B34" s="33"/>
      <c r="C34" s="33"/>
      <c r="D34" s="33"/>
      <c r="E34" s="226"/>
      <c r="F34" s="205"/>
      <c r="G34" s="138"/>
      <c r="H34" s="33"/>
      <c r="I34" s="33"/>
      <c r="J34" s="33"/>
    </row>
    <row r="35" spans="1:10" x14ac:dyDescent="0.25">
      <c r="A35" s="33"/>
      <c r="B35" s="33"/>
      <c r="C35" s="33"/>
      <c r="D35" s="33"/>
      <c r="E35" s="226"/>
      <c r="F35" s="205"/>
      <c r="G35" s="138"/>
      <c r="H35" s="33"/>
      <c r="I35" s="33"/>
      <c r="J3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Aulas </vt:lpstr>
      <vt:lpstr>Labs</vt:lpstr>
      <vt:lpstr>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2022-02-21T18:23:42Z</dcterms:modified>
</cp:coreProperties>
</file>